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128770B-580E-4118-9E3C-48C1FB3F2E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02" i="1" l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W160" i="1"/>
  <c r="X160" i="1"/>
  <c r="AC162" i="1"/>
  <c r="AC163" i="1" s="1"/>
  <c r="AA11" i="1" l="1"/>
  <c r="AB161" i="1"/>
  <c r="AD161" i="1" s="1"/>
  <c r="X13" i="1" s="1"/>
  <c r="AG12" i="1" s="1"/>
  <c r="T12" i="1" s="1"/>
  <c r="T13" i="1" s="1"/>
  <c r="A12" i="1"/>
  <c r="AC160" i="1" s="1"/>
  <c r="AB160" i="1" s="1"/>
  <c r="AD160" i="1" s="1"/>
  <c r="J12" i="1" s="1"/>
  <c r="J13" i="1" s="1"/>
  <c r="Q12" i="1"/>
  <c r="R12" i="1" s="1"/>
  <c r="C13" i="1" s="1"/>
  <c r="B1" i="1"/>
  <c r="AE13" i="1"/>
  <c r="AE14" i="1" s="1"/>
  <c r="AE15" i="1" s="1"/>
  <c r="W13" i="1"/>
  <c r="W14" i="1" s="1"/>
  <c r="W1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AB15" i="1"/>
  <c r="N12" i="1"/>
  <c r="P12" i="1" s="1"/>
  <c r="G13" i="1"/>
  <c r="AB162" i="1"/>
  <c r="AD162" i="1" s="1"/>
  <c r="AB14" i="1"/>
  <c r="AB13" i="1"/>
  <c r="Y13" i="1" s="1"/>
  <c r="AB163" i="1"/>
  <c r="AD16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X15" i="1"/>
  <c r="X14" i="1"/>
  <c r="AG13" i="1" s="1"/>
  <c r="Y14" i="1"/>
  <c r="Y15" i="1" s="1"/>
  <c r="A20" i="1"/>
  <c r="I62" i="1"/>
  <c r="E19" i="1"/>
  <c r="AG14" i="1" l="1"/>
  <c r="N13" i="1"/>
  <c r="P13" i="1" s="1"/>
  <c r="Z14" i="1"/>
  <c r="AA14" i="1" s="1"/>
  <c r="AD14" i="1" s="1"/>
  <c r="Z15" i="1"/>
  <c r="AA15" i="1" s="1"/>
  <c r="AD15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s="1"/>
  <c r="A25" i="1" l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R865" i="1" l="1"/>
  <c r="I71" i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I373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I374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I375" i="1"/>
  <c r="J260" i="1" l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I377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I378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I379" i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I381" i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I382" i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I383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I384" i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I385" i="1"/>
  <c r="K269" i="1" l="1"/>
  <c r="L269" i="1" s="1"/>
  <c r="M269" i="1" s="1"/>
  <c r="J270" i="1"/>
  <c r="G269" i="1"/>
  <c r="H268" i="1"/>
  <c r="N268" i="1" s="1"/>
  <c r="P268" i="1" s="1"/>
  <c r="B268" i="1" s="1"/>
  <c r="I386" i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I387" i="1"/>
  <c r="C275" i="1"/>
  <c r="J272" i="1" l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I390" i="1"/>
  <c r="G274" i="1" l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I392" i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I394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I395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I396" i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I398" i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I399" i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I400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I401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I402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I403" i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I405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I407" i="1"/>
  <c r="C295" i="1"/>
  <c r="K291" i="1" l="1"/>
  <c r="L291" i="1" s="1"/>
  <c r="M291" i="1" s="1"/>
  <c r="J292" i="1"/>
  <c r="G291" i="1"/>
  <c r="H290" i="1"/>
  <c r="N290" i="1" s="1"/>
  <c r="P290" i="1" s="1"/>
  <c r="B290" i="1" s="1"/>
  <c r="I408" i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I409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I410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I411" i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I412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I413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F372" i="1" s="1"/>
  <c r="Q370" i="1"/>
  <c r="R370" i="1" s="1"/>
  <c r="S371" i="1"/>
  <c r="T371" i="1"/>
  <c r="I414" i="1"/>
  <c r="C302" i="1"/>
  <c r="G298" i="1" l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F373" i="1" s="1"/>
  <c r="I415" i="1"/>
  <c r="Q371" i="1"/>
  <c r="R371" i="1" s="1"/>
  <c r="S372" i="1"/>
  <c r="T372" i="1"/>
  <c r="K299" i="1" l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F374" i="1" s="1"/>
  <c r="I416" i="1"/>
  <c r="S373" i="1"/>
  <c r="Q372" i="1"/>
  <c r="R372" i="1" s="1"/>
  <c r="T373" i="1"/>
  <c r="C304" i="1"/>
  <c r="G300" i="1" l="1"/>
  <c r="H299" i="1"/>
  <c r="N299" i="1" s="1"/>
  <c r="P299" i="1" s="1"/>
  <c r="B299" i="1" s="1"/>
  <c r="J301" i="1"/>
  <c r="K300" i="1"/>
  <c r="L300" i="1" s="1"/>
  <c r="M300" i="1" s="1"/>
  <c r="I417" i="1"/>
  <c r="Q373" i="1"/>
  <c r="R373" i="1" s="1"/>
  <c r="T374" i="1"/>
  <c r="S374" i="1"/>
  <c r="O374" i="1"/>
  <c r="A375" i="1"/>
  <c r="D374" i="1"/>
  <c r="E374" i="1" s="1"/>
  <c r="F375" i="1" s="1"/>
  <c r="C305" i="1"/>
  <c r="J302" i="1" l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F376" i="1" s="1"/>
  <c r="C306" i="1"/>
  <c r="Q374" i="1"/>
  <c r="R374" i="1" s="1"/>
  <c r="S375" i="1"/>
  <c r="T375" i="1"/>
  <c r="I418" i="1"/>
  <c r="H301" i="1" l="1"/>
  <c r="N301" i="1" s="1"/>
  <c r="P301" i="1" s="1"/>
  <c r="B301" i="1" s="1"/>
  <c r="G302" i="1"/>
  <c r="J303" i="1"/>
  <c r="K302" i="1"/>
  <c r="L302" i="1" s="1"/>
  <c r="M302" i="1" s="1"/>
  <c r="Q375" i="1"/>
  <c r="R375" i="1" s="1"/>
  <c r="T376" i="1"/>
  <c r="S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S377" i="1"/>
  <c r="Q376" i="1"/>
  <c r="R376" i="1" s="1"/>
  <c r="T377" i="1"/>
  <c r="O377" i="1"/>
  <c r="A378" i="1"/>
  <c r="D377" i="1"/>
  <c r="E377" i="1" s="1"/>
  <c r="F378" i="1" s="1"/>
  <c r="H303" i="1" l="1"/>
  <c r="N303" i="1" s="1"/>
  <c r="P303" i="1" s="1"/>
  <c r="B303" i="1" s="1"/>
  <c r="G304" i="1"/>
  <c r="K304" i="1"/>
  <c r="L304" i="1" s="1"/>
  <c r="M304" i="1" s="1"/>
  <c r="J305" i="1"/>
  <c r="Q377" i="1"/>
  <c r="R377" i="1" s="1"/>
  <c r="T378" i="1"/>
  <c r="S378" i="1"/>
  <c r="O378" i="1"/>
  <c r="A379" i="1"/>
  <c r="D378" i="1"/>
  <c r="E378" i="1" s="1"/>
  <c r="F379" i="1" s="1"/>
  <c r="I421" i="1"/>
  <c r="C309" i="1"/>
  <c r="K305" i="1" l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F380" i="1" s="1"/>
  <c r="Q378" i="1"/>
  <c r="R378" i="1" s="1"/>
  <c r="T379" i="1"/>
  <c r="S379" i="1"/>
  <c r="I422" i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Q379" i="1"/>
  <c r="R379" i="1" s="1"/>
  <c r="T380" i="1"/>
  <c r="S380" i="1"/>
  <c r="I423" i="1"/>
  <c r="A381" i="1"/>
  <c r="O380" i="1"/>
  <c r="D380" i="1"/>
  <c r="E380" i="1" s="1"/>
  <c r="F381" i="1" s="1"/>
  <c r="J308" i="1" l="1"/>
  <c r="K307" i="1"/>
  <c r="L307" i="1" s="1"/>
  <c r="M307" i="1" s="1"/>
  <c r="H306" i="1"/>
  <c r="N306" i="1" s="1"/>
  <c r="P306" i="1" s="1"/>
  <c r="B306" i="1" s="1"/>
  <c r="G307" i="1"/>
  <c r="Q380" i="1"/>
  <c r="R380" i="1" s="1"/>
  <c r="S381" i="1"/>
  <c r="T381" i="1"/>
  <c r="I424" i="1"/>
  <c r="O381" i="1"/>
  <c r="A382" i="1"/>
  <c r="D381" i="1"/>
  <c r="E381" i="1" s="1"/>
  <c r="F382" i="1" s="1"/>
  <c r="C312" i="1"/>
  <c r="G308" i="1" l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Q381" i="1"/>
  <c r="R381" i="1" s="1"/>
  <c r="T382" i="1"/>
  <c r="S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Q382" i="1"/>
  <c r="R382" i="1" s="1"/>
  <c r="T383" i="1"/>
  <c r="S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Q383" i="1"/>
  <c r="R383" i="1" s="1"/>
  <c r="T384" i="1"/>
  <c r="S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S385" i="1"/>
  <c r="T385" i="1"/>
  <c r="Q384" i="1"/>
  <c r="R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Q385" i="1"/>
  <c r="R385" i="1" s="1"/>
  <c r="T386" i="1"/>
  <c r="S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Q386" i="1"/>
  <c r="R386" i="1" s="1"/>
  <c r="T387" i="1"/>
  <c r="S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Q387" i="1"/>
  <c r="R387" i="1" s="1"/>
  <c r="T388" i="1"/>
  <c r="S388" i="1"/>
  <c r="I431" i="1"/>
  <c r="J316" i="1" l="1"/>
  <c r="K315" i="1"/>
  <c r="L315" i="1" s="1"/>
  <c r="M315" i="1" s="1"/>
  <c r="H314" i="1"/>
  <c r="N314" i="1" s="1"/>
  <c r="P314" i="1" s="1"/>
  <c r="B314" i="1" s="1"/>
  <c r="G315" i="1"/>
  <c r="S389" i="1"/>
  <c r="Q388" i="1"/>
  <c r="R388" i="1" s="1"/>
  <c r="T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Q389" i="1"/>
  <c r="R389" i="1" s="1"/>
  <c r="T390" i="1"/>
  <c r="S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Q390" i="1"/>
  <c r="R390" i="1" s="1"/>
  <c r="T391" i="1"/>
  <c r="S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Q391" i="1"/>
  <c r="R391" i="1" s="1"/>
  <c r="T392" i="1"/>
  <c r="S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S393" i="1"/>
  <c r="Q392" i="1"/>
  <c r="R392" i="1" s="1"/>
  <c r="T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Q393" i="1"/>
  <c r="R393" i="1" s="1"/>
  <c r="T394" i="1"/>
  <c r="S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Q394" i="1"/>
  <c r="R394" i="1" s="1"/>
  <c r="T395" i="1"/>
  <c r="S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Q395" i="1"/>
  <c r="R395" i="1" s="1"/>
  <c r="T396" i="1"/>
  <c r="S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Q396" i="1"/>
  <c r="R396" i="1" s="1"/>
  <c r="S397" i="1"/>
  <c r="T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S398" i="1"/>
  <c r="Q397" i="1"/>
  <c r="R397" i="1" s="1"/>
  <c r="T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T399" i="1"/>
  <c r="Q398" i="1"/>
  <c r="R398" i="1" s="1"/>
  <c r="S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S400" i="1"/>
  <c r="T400" i="1"/>
  <c r="Q399" i="1"/>
  <c r="R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T401" i="1"/>
  <c r="Q400" i="1"/>
  <c r="R400" i="1" s="1"/>
  <c r="S401" i="1"/>
  <c r="I444" i="1"/>
  <c r="G328" i="1" l="1"/>
  <c r="H327" i="1"/>
  <c r="N327" i="1" s="1"/>
  <c r="P327" i="1" s="1"/>
  <c r="B327" i="1" s="1"/>
  <c r="K328" i="1"/>
  <c r="L328" i="1" s="1"/>
  <c r="M328" i="1" s="1"/>
  <c r="J329" i="1"/>
  <c r="Q401" i="1"/>
  <c r="R401" i="1" s="1"/>
  <c r="S402" i="1"/>
  <c r="T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S403" i="1"/>
  <c r="Q402" i="1"/>
  <c r="R402" i="1" s="1"/>
  <c r="T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S404" i="1"/>
  <c r="T404" i="1"/>
  <c r="Q403" i="1"/>
  <c r="R403" i="1" s="1"/>
  <c r="J332" i="1" l="1"/>
  <c r="K331" i="1"/>
  <c r="L331" i="1" s="1"/>
  <c r="M331" i="1" s="1"/>
  <c r="G331" i="1"/>
  <c r="H330" i="1"/>
  <c r="N330" i="1" s="1"/>
  <c r="P330" i="1" s="1"/>
  <c r="B330" i="1" s="1"/>
  <c r="T405" i="1"/>
  <c r="S405" i="1"/>
  <c r="Q404" i="1"/>
  <c r="R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Q405" i="1"/>
  <c r="R405" i="1" s="1"/>
  <c r="S406" i="1"/>
  <c r="T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Q406" i="1"/>
  <c r="R406" i="1" s="1"/>
  <c r="S407" i="1"/>
  <c r="T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S408" i="1"/>
  <c r="Q407" i="1"/>
  <c r="R407" i="1" s="1"/>
  <c r="T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T409" i="1"/>
  <c r="S409" i="1"/>
  <c r="Q408" i="1"/>
  <c r="R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S410" i="1"/>
  <c r="T410" i="1"/>
  <c r="Q409" i="1"/>
  <c r="R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Q410" i="1"/>
  <c r="R410" i="1" s="1"/>
  <c r="T411" i="1"/>
  <c r="S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Q411" i="1"/>
  <c r="R411" i="1" s="1"/>
  <c r="S412" i="1"/>
  <c r="T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Q412" i="1"/>
  <c r="R412" i="1" s="1"/>
  <c r="T413" i="1"/>
  <c r="S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T414" i="1"/>
  <c r="S414" i="1"/>
  <c r="Q413" i="1"/>
  <c r="R413" i="1" s="1"/>
  <c r="K341" i="1" l="1"/>
  <c r="L341" i="1" s="1"/>
  <c r="M341" i="1" s="1"/>
  <c r="J342" i="1"/>
  <c r="G341" i="1"/>
  <c r="H340" i="1"/>
  <c r="N340" i="1" s="1"/>
  <c r="P340" i="1" s="1"/>
  <c r="B340" i="1" s="1"/>
  <c r="Q414" i="1"/>
  <c r="R414" i="1" s="1"/>
  <c r="S415" i="1"/>
  <c r="T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Q415" i="1"/>
  <c r="R415" i="1" s="1"/>
  <c r="S416" i="1"/>
  <c r="T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S417" i="1"/>
  <c r="Q416" i="1"/>
  <c r="R416" i="1" s="1"/>
  <c r="T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T418" i="1"/>
  <c r="Q417" i="1"/>
  <c r="R417" i="1" s="1"/>
  <c r="S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Q418" i="1"/>
  <c r="R418" i="1" s="1"/>
  <c r="S419" i="1"/>
  <c r="T419" i="1"/>
  <c r="H345" i="1" l="1"/>
  <c r="N345" i="1" s="1"/>
  <c r="P345" i="1" s="1"/>
  <c r="B345" i="1" s="1"/>
  <c r="G346" i="1"/>
  <c r="K346" i="1"/>
  <c r="L346" i="1" s="1"/>
  <c r="M346" i="1" s="1"/>
  <c r="J347" i="1"/>
  <c r="T420" i="1"/>
  <c r="Q419" i="1"/>
  <c r="R419" i="1" s="1"/>
  <c r="S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T421" i="1"/>
  <c r="Q420" i="1"/>
  <c r="R420" i="1" s="1"/>
  <c r="S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T422" i="1"/>
  <c r="S422" i="1"/>
  <c r="Q421" i="1"/>
  <c r="R421" i="1" s="1"/>
  <c r="K349" i="1" l="1"/>
  <c r="L349" i="1" s="1"/>
  <c r="M349" i="1" s="1"/>
  <c r="J350" i="1"/>
  <c r="H348" i="1"/>
  <c r="N348" i="1" s="1"/>
  <c r="P348" i="1" s="1"/>
  <c r="B348" i="1" s="1"/>
  <c r="G349" i="1"/>
  <c r="Q422" i="1"/>
  <c r="R422" i="1" s="1"/>
  <c r="T423" i="1"/>
  <c r="S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S424" i="1"/>
  <c r="Q423" i="1"/>
  <c r="R423" i="1" s="1"/>
  <c r="T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S425" i="1"/>
  <c r="T425" i="1"/>
  <c r="Q424" i="1"/>
  <c r="R424" i="1" s="1"/>
  <c r="G352" i="1" l="1"/>
  <c r="H351" i="1"/>
  <c r="N351" i="1" s="1"/>
  <c r="P351" i="1" s="1"/>
  <c r="B351" i="1" s="1"/>
  <c r="K352" i="1"/>
  <c r="L352" i="1" s="1"/>
  <c r="M352" i="1" s="1"/>
  <c r="J353" i="1"/>
  <c r="T426" i="1"/>
  <c r="S426" i="1"/>
  <c r="Q425" i="1"/>
  <c r="R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Q426" i="1"/>
  <c r="R426" i="1" s="1"/>
  <c r="T427" i="1"/>
  <c r="S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T428" i="1"/>
  <c r="Q427" i="1"/>
  <c r="R427" i="1" s="1"/>
  <c r="S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S429" i="1"/>
  <c r="Q428" i="1"/>
  <c r="R428" i="1" s="1"/>
  <c r="T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T430" i="1"/>
  <c r="S430" i="1"/>
  <c r="Q429" i="1"/>
  <c r="R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Q430" i="1"/>
  <c r="R430" i="1" s="1"/>
  <c r="S431" i="1"/>
  <c r="T431" i="1"/>
  <c r="I474" i="1"/>
  <c r="H357" i="1" l="1"/>
  <c r="N357" i="1" s="1"/>
  <c r="P357" i="1" s="1"/>
  <c r="B357" i="1" s="1"/>
  <c r="G358" i="1"/>
  <c r="K358" i="1"/>
  <c r="L358" i="1" s="1"/>
  <c r="M358" i="1" s="1"/>
  <c r="J359" i="1"/>
  <c r="T432" i="1"/>
  <c r="Q431" i="1"/>
  <c r="R431" i="1" s="1"/>
  <c r="S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T433" i="1"/>
  <c r="Q432" i="1"/>
  <c r="R432" i="1" s="1"/>
  <c r="S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T434" i="1"/>
  <c r="S434" i="1"/>
  <c r="Q433" i="1"/>
  <c r="R433" i="1" s="1"/>
  <c r="J362" i="1" l="1"/>
  <c r="K361" i="1"/>
  <c r="L361" i="1" s="1"/>
  <c r="M361" i="1" s="1"/>
  <c r="G361" i="1"/>
  <c r="H360" i="1"/>
  <c r="N360" i="1" s="1"/>
  <c r="P360" i="1" s="1"/>
  <c r="B360" i="1" s="1"/>
  <c r="Q434" i="1"/>
  <c r="R434" i="1" s="1"/>
  <c r="S435" i="1"/>
  <c r="T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T436" i="1"/>
  <c r="Q435" i="1"/>
  <c r="R435" i="1" s="1"/>
  <c r="S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S437" i="1"/>
  <c r="Q436" i="1"/>
  <c r="R436" i="1" s="1"/>
  <c r="T437" i="1"/>
  <c r="H363" i="1" l="1"/>
  <c r="N363" i="1" s="1"/>
  <c r="P363" i="1" s="1"/>
  <c r="B363" i="1" s="1"/>
  <c r="G364" i="1"/>
  <c r="J365" i="1"/>
  <c r="K364" i="1"/>
  <c r="L364" i="1" s="1"/>
  <c r="M364" i="1" s="1"/>
  <c r="C369" i="1"/>
  <c r="T438" i="1"/>
  <c r="S438" i="1"/>
  <c r="Q437" i="1"/>
  <c r="R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Q438" i="1"/>
  <c r="R438" i="1" s="1"/>
  <c r="T439" i="1"/>
  <c r="S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T440" i="1"/>
  <c r="Q439" i="1"/>
  <c r="R439" i="1" s="1"/>
  <c r="S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S441" i="1"/>
  <c r="Q440" i="1"/>
  <c r="R440" i="1" s="1"/>
  <c r="T441" i="1"/>
  <c r="I484" i="1"/>
  <c r="G368" i="1" l="1"/>
  <c r="H367" i="1"/>
  <c r="N367" i="1" s="1"/>
  <c r="P367" i="1" s="1"/>
  <c r="B367" i="1" s="1"/>
  <c r="K368" i="1"/>
  <c r="L368" i="1" s="1"/>
  <c r="M368" i="1" s="1"/>
  <c r="J369" i="1"/>
  <c r="T442" i="1"/>
  <c r="S442" i="1"/>
  <c r="Q441" i="1"/>
  <c r="R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Q442" i="1"/>
  <c r="R442" i="1" s="1"/>
  <c r="T443" i="1"/>
  <c r="S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Q443" i="1"/>
  <c r="R443" i="1" s="1"/>
  <c r="T444" i="1"/>
  <c r="S444" i="1"/>
  <c r="K371" i="1" l="1"/>
  <c r="L371" i="1" s="1"/>
  <c r="M371" i="1" s="1"/>
  <c r="J372" i="1"/>
  <c r="G371" i="1"/>
  <c r="H370" i="1"/>
  <c r="N370" i="1" s="1"/>
  <c r="P370" i="1" s="1"/>
  <c r="B370" i="1" s="1"/>
  <c r="Q444" i="1"/>
  <c r="R444" i="1" s="1"/>
  <c r="T445" i="1"/>
  <c r="S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T446" i="1"/>
  <c r="Q445" i="1"/>
  <c r="R445" i="1" s="1"/>
  <c r="S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Q446" i="1"/>
  <c r="R446" i="1" s="1"/>
  <c r="T447" i="1"/>
  <c r="S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S448" i="1"/>
  <c r="Q447" i="1"/>
  <c r="R447" i="1" s="1"/>
  <c r="T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T449" i="1"/>
  <c r="Q448" i="1"/>
  <c r="R448" i="1" s="1"/>
  <c r="S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S450" i="1"/>
  <c r="T450" i="1"/>
  <c r="Q449" i="1"/>
  <c r="R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Q450" i="1"/>
  <c r="R450" i="1" s="1"/>
  <c r="S451" i="1"/>
  <c r="T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Q451" i="1"/>
  <c r="R451" i="1" s="1"/>
  <c r="T452" i="1"/>
  <c r="S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T453" i="1"/>
  <c r="Q452" i="1"/>
  <c r="R452" i="1" s="1"/>
  <c r="S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S454" i="1"/>
  <c r="Q453" i="1"/>
  <c r="R453" i="1" s="1"/>
  <c r="T454" i="1"/>
  <c r="I497" i="1"/>
  <c r="K381" i="1" l="1"/>
  <c r="L381" i="1" s="1"/>
  <c r="M381" i="1" s="1"/>
  <c r="J382" i="1"/>
  <c r="H380" i="1"/>
  <c r="N380" i="1" s="1"/>
  <c r="P380" i="1" s="1"/>
  <c r="B380" i="1" s="1"/>
  <c r="G381" i="1"/>
  <c r="Q454" i="1"/>
  <c r="R454" i="1" s="1"/>
  <c r="S455" i="1"/>
  <c r="T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Q455" i="1"/>
  <c r="R455" i="1" s="1"/>
  <c r="T456" i="1"/>
  <c r="S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T457" i="1"/>
  <c r="S457" i="1"/>
  <c r="Q456" i="1"/>
  <c r="R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S458" i="1"/>
  <c r="T458" i="1"/>
  <c r="Q457" i="1"/>
  <c r="R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T459" i="1"/>
  <c r="S459" i="1"/>
  <c r="Q458" i="1"/>
  <c r="R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T460" i="1"/>
  <c r="Q459" i="1"/>
  <c r="R459" i="1" s="1"/>
  <c r="S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Q460" i="1"/>
  <c r="R460" i="1" s="1"/>
  <c r="T461" i="1"/>
  <c r="S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S462" i="1"/>
  <c r="T462" i="1"/>
  <c r="Q461" i="1"/>
  <c r="R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T463" i="1"/>
  <c r="S463" i="1"/>
  <c r="Q462" i="1"/>
  <c r="R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T464" i="1"/>
  <c r="Q463" i="1"/>
  <c r="R463" i="1" s="1"/>
  <c r="S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Q464" i="1"/>
  <c r="R464" i="1" s="1"/>
  <c r="T465" i="1"/>
  <c r="S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S466" i="1"/>
  <c r="T466" i="1"/>
  <c r="Q465" i="1"/>
  <c r="R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Q466" i="1"/>
  <c r="R466" i="1" s="1"/>
  <c r="T467" i="1"/>
  <c r="S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S468" i="1"/>
  <c r="Q467" i="1"/>
  <c r="R467" i="1" s="1"/>
  <c r="T468" i="1"/>
  <c r="H394" i="1" l="1"/>
  <c r="N394" i="1" s="1"/>
  <c r="P394" i="1" s="1"/>
  <c r="B394" i="1" s="1"/>
  <c r="G395" i="1"/>
  <c r="K395" i="1"/>
  <c r="L395" i="1" s="1"/>
  <c r="M395" i="1" s="1"/>
  <c r="J396" i="1"/>
  <c r="C400" i="1"/>
  <c r="Q468" i="1"/>
  <c r="R468" i="1" s="1"/>
  <c r="T469" i="1"/>
  <c r="S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S470" i="1"/>
  <c r="Q469" i="1"/>
  <c r="R469" i="1" s="1"/>
  <c r="T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S471" i="1"/>
  <c r="T471" i="1"/>
  <c r="Q470" i="1"/>
  <c r="R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Q471" i="1"/>
  <c r="R471" i="1" s="1"/>
  <c r="T472" i="1"/>
  <c r="S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Q472" i="1"/>
  <c r="R472" i="1" s="1"/>
  <c r="T473" i="1"/>
  <c r="S473" i="1"/>
  <c r="K400" i="1" l="1"/>
  <c r="L400" i="1" s="1"/>
  <c r="M400" i="1" s="1"/>
  <c r="J401" i="1"/>
  <c r="H399" i="1"/>
  <c r="N399" i="1" s="1"/>
  <c r="P399" i="1" s="1"/>
  <c r="B399" i="1" s="1"/>
  <c r="G400" i="1"/>
  <c r="I517" i="1"/>
  <c r="S474" i="1"/>
  <c r="Q473" i="1"/>
  <c r="R473" i="1" s="1"/>
  <c r="T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S475" i="1"/>
  <c r="T475" i="1"/>
  <c r="Q474" i="1"/>
  <c r="R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T476" i="1"/>
  <c r="Q475" i="1"/>
  <c r="R475" i="1" s="1"/>
  <c r="S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Q476" i="1"/>
  <c r="R476" i="1" s="1"/>
  <c r="T477" i="1"/>
  <c r="S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T478" i="1"/>
  <c r="S478" i="1"/>
  <c r="Q477" i="1"/>
  <c r="R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S479" i="1"/>
  <c r="T479" i="1"/>
  <c r="Q478" i="1"/>
  <c r="R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S480" i="1"/>
  <c r="Q479" i="1"/>
  <c r="R479" i="1" s="1"/>
  <c r="T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Q480" i="1"/>
  <c r="R480" i="1" s="1"/>
  <c r="T481" i="1"/>
  <c r="S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T482" i="1"/>
  <c r="S482" i="1"/>
  <c r="Q481" i="1"/>
  <c r="R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S483" i="1"/>
  <c r="T483" i="1"/>
  <c r="Q482" i="1"/>
  <c r="R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T484" i="1"/>
  <c r="Q483" i="1"/>
  <c r="R483" i="1" s="1"/>
  <c r="S484" i="1"/>
  <c r="H410" i="1" l="1"/>
  <c r="N410" i="1" s="1"/>
  <c r="P410" i="1" s="1"/>
  <c r="B410" i="1" s="1"/>
  <c r="G411" i="1"/>
  <c r="K411" i="1"/>
  <c r="L411" i="1" s="1"/>
  <c r="M411" i="1" s="1"/>
  <c r="J412" i="1"/>
  <c r="I528" i="1"/>
  <c r="Q484" i="1"/>
  <c r="R484" i="1" s="1"/>
  <c r="S485" i="1"/>
  <c r="T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T486" i="1"/>
  <c r="S486" i="1"/>
  <c r="Q485" i="1"/>
  <c r="R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Q486" i="1"/>
  <c r="R486" i="1" s="1"/>
  <c r="S487" i="1"/>
  <c r="T487" i="1"/>
  <c r="C418" i="1"/>
  <c r="G414" i="1" l="1"/>
  <c r="H413" i="1"/>
  <c r="N413" i="1" s="1"/>
  <c r="P413" i="1" s="1"/>
  <c r="B413" i="1" s="1"/>
  <c r="K414" i="1"/>
  <c r="L414" i="1" s="1"/>
  <c r="M414" i="1" s="1"/>
  <c r="J415" i="1"/>
  <c r="Q487" i="1"/>
  <c r="R487" i="1" s="1"/>
  <c r="T488" i="1"/>
  <c r="S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Q488" i="1"/>
  <c r="R488" i="1" s="1"/>
  <c r="T489" i="1"/>
  <c r="S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T490" i="1"/>
  <c r="S490" i="1"/>
  <c r="Q489" i="1"/>
  <c r="R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T491" i="1"/>
  <c r="Q490" i="1"/>
  <c r="R490" i="1" s="1"/>
  <c r="S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Q491" i="1"/>
  <c r="R491" i="1" s="1"/>
  <c r="S492" i="1"/>
  <c r="T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Q492" i="1"/>
  <c r="R492" i="1" s="1"/>
  <c r="T493" i="1"/>
  <c r="S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T494" i="1"/>
  <c r="Q493" i="1"/>
  <c r="R493" i="1" s="1"/>
  <c r="S494" i="1"/>
  <c r="C425" i="1"/>
  <c r="H420" i="1" l="1"/>
  <c r="N420" i="1" s="1"/>
  <c r="P420" i="1" s="1"/>
  <c r="B420" i="1" s="1"/>
  <c r="G421" i="1"/>
  <c r="K421" i="1"/>
  <c r="L421" i="1" s="1"/>
  <c r="M421" i="1" s="1"/>
  <c r="J422" i="1"/>
  <c r="S495" i="1"/>
  <c r="Q494" i="1"/>
  <c r="R494" i="1" s="1"/>
  <c r="T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Q495" i="1"/>
  <c r="R495" i="1" s="1"/>
  <c r="S496" i="1"/>
  <c r="T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Q496" i="1"/>
  <c r="R496" i="1" s="1"/>
  <c r="S497" i="1"/>
  <c r="T497" i="1"/>
  <c r="K424" i="1" l="1"/>
  <c r="L424" i="1" s="1"/>
  <c r="M424" i="1" s="1"/>
  <c r="J425" i="1"/>
  <c r="H423" i="1"/>
  <c r="N423" i="1" s="1"/>
  <c r="P423" i="1" s="1"/>
  <c r="B423" i="1" s="1"/>
  <c r="G424" i="1"/>
  <c r="I541" i="1"/>
  <c r="S498" i="1"/>
  <c r="Q497" i="1"/>
  <c r="R497" i="1" s="1"/>
  <c r="T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Q498" i="1"/>
  <c r="R498" i="1" s="1"/>
  <c r="T499" i="1"/>
  <c r="S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Q499" i="1"/>
  <c r="R499" i="1" s="1"/>
  <c r="S500" i="1"/>
  <c r="T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Q500" i="1"/>
  <c r="R500" i="1" s="1"/>
  <c r="T501" i="1"/>
  <c r="S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T502" i="1"/>
  <c r="S502" i="1"/>
  <c r="Q501" i="1"/>
  <c r="R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Q502" i="1"/>
  <c r="R502" i="1" s="1"/>
  <c r="T503" i="1"/>
  <c r="S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T504" i="1"/>
  <c r="Q503" i="1"/>
  <c r="R503" i="1" s="1"/>
  <c r="S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Q504" i="1"/>
  <c r="R504" i="1" s="1"/>
  <c r="S505" i="1"/>
  <c r="T505" i="1"/>
  <c r="K432" i="1" l="1"/>
  <c r="L432" i="1" s="1"/>
  <c r="M432" i="1" s="1"/>
  <c r="J433" i="1"/>
  <c r="H431" i="1"/>
  <c r="N431" i="1" s="1"/>
  <c r="P431" i="1" s="1"/>
  <c r="B431" i="1" s="1"/>
  <c r="G432" i="1"/>
  <c r="T506" i="1"/>
  <c r="Q505" i="1"/>
  <c r="R505" i="1" s="1"/>
  <c r="S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S507" i="1"/>
  <c r="Q506" i="1"/>
  <c r="R506" i="1" s="1"/>
  <c r="T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T508" i="1"/>
  <c r="Q507" i="1"/>
  <c r="R507" i="1" s="1"/>
  <c r="S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Q508" i="1"/>
  <c r="R508" i="1" s="1"/>
  <c r="T509" i="1"/>
  <c r="S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T510" i="1"/>
  <c r="S510" i="1"/>
  <c r="Q509" i="1"/>
  <c r="R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T511" i="1"/>
  <c r="Q510" i="1"/>
  <c r="R510" i="1" s="1"/>
  <c r="S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Q511" i="1"/>
  <c r="R511" i="1" s="1"/>
  <c r="S512" i="1"/>
  <c r="T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Q512" i="1"/>
  <c r="R512" i="1" s="1"/>
  <c r="T513" i="1"/>
  <c r="S513" i="1"/>
  <c r="H439" i="1" l="1"/>
  <c r="N439" i="1" s="1"/>
  <c r="P439" i="1" s="1"/>
  <c r="B439" i="1" s="1"/>
  <c r="G440" i="1"/>
  <c r="K440" i="1"/>
  <c r="L440" i="1" s="1"/>
  <c r="M440" i="1" s="1"/>
  <c r="J441" i="1"/>
  <c r="S514" i="1"/>
  <c r="Q513" i="1"/>
  <c r="R513" i="1" s="1"/>
  <c r="T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T515" i="1"/>
  <c r="Q514" i="1"/>
  <c r="R514" i="1" s="1"/>
  <c r="S515" i="1"/>
  <c r="I558" i="1"/>
  <c r="H441" i="1" l="1"/>
  <c r="N441" i="1" s="1"/>
  <c r="P441" i="1" s="1"/>
  <c r="B441" i="1" s="1"/>
  <c r="G442" i="1"/>
  <c r="K442" i="1"/>
  <c r="L442" i="1" s="1"/>
  <c r="M442" i="1" s="1"/>
  <c r="J443" i="1"/>
  <c r="S516" i="1"/>
  <c r="Q515" i="1"/>
  <c r="R515" i="1" s="1"/>
  <c r="T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Q516" i="1"/>
  <c r="R516" i="1" s="1"/>
  <c r="S517" i="1"/>
  <c r="T517" i="1"/>
  <c r="K444" i="1" l="1"/>
  <c r="L444" i="1" s="1"/>
  <c r="M444" i="1" s="1"/>
  <c r="J445" i="1"/>
  <c r="H443" i="1"/>
  <c r="N443" i="1" s="1"/>
  <c r="P443" i="1" s="1"/>
  <c r="B443" i="1" s="1"/>
  <c r="G444" i="1"/>
  <c r="I561" i="1"/>
  <c r="T518" i="1"/>
  <c r="S518" i="1"/>
  <c r="Q517" i="1"/>
  <c r="R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T519" i="1"/>
  <c r="Q518" i="1"/>
  <c r="R518" i="1" s="1"/>
  <c r="S519" i="1"/>
  <c r="K446" i="1" l="1"/>
  <c r="L446" i="1" s="1"/>
  <c r="M446" i="1" s="1"/>
  <c r="J447" i="1"/>
  <c r="G446" i="1"/>
  <c r="H445" i="1"/>
  <c r="N445" i="1" s="1"/>
  <c r="P445" i="1" s="1"/>
  <c r="B445" i="1" s="1"/>
  <c r="Q519" i="1"/>
  <c r="R519" i="1" s="1"/>
  <c r="T520" i="1"/>
  <c r="S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Q520" i="1"/>
  <c r="R520" i="1" s="1"/>
  <c r="S521" i="1"/>
  <c r="T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T522" i="1"/>
  <c r="S522" i="1"/>
  <c r="Q521" i="1"/>
  <c r="R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T523" i="1"/>
  <c r="Q522" i="1"/>
  <c r="R522" i="1" s="1"/>
  <c r="S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Q523" i="1"/>
  <c r="R523" i="1" s="1"/>
  <c r="T524" i="1"/>
  <c r="S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Q524" i="1"/>
  <c r="R524" i="1" s="1"/>
  <c r="S525" i="1"/>
  <c r="T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T526" i="1"/>
  <c r="Q525" i="1"/>
  <c r="R525" i="1" s="1"/>
  <c r="S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T527" i="1"/>
  <c r="Q526" i="1"/>
  <c r="R526" i="1" s="1"/>
  <c r="S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Q527" i="1"/>
  <c r="R527" i="1" s="1"/>
  <c r="T528" i="1"/>
  <c r="S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Q528" i="1"/>
  <c r="R528" i="1" s="1"/>
  <c r="S529" i="1"/>
  <c r="T529" i="1"/>
  <c r="K456" i="1" l="1"/>
  <c r="L456" i="1" s="1"/>
  <c r="M456" i="1" s="1"/>
  <c r="J457" i="1"/>
  <c r="H455" i="1"/>
  <c r="N455" i="1" s="1"/>
  <c r="P455" i="1" s="1"/>
  <c r="B455" i="1" s="1"/>
  <c r="G456" i="1"/>
  <c r="I573" i="1"/>
  <c r="T530" i="1"/>
  <c r="S530" i="1"/>
  <c r="Q529" i="1"/>
  <c r="R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T531" i="1"/>
  <c r="Q530" i="1"/>
  <c r="R530" i="1" s="1"/>
  <c r="S531" i="1"/>
  <c r="K458" i="1" l="1"/>
  <c r="L458" i="1" s="1"/>
  <c r="M458" i="1" s="1"/>
  <c r="J459" i="1"/>
  <c r="G458" i="1"/>
  <c r="H457" i="1"/>
  <c r="N457" i="1" s="1"/>
  <c r="P457" i="1" s="1"/>
  <c r="B457" i="1" s="1"/>
  <c r="Q531" i="1"/>
  <c r="R531" i="1" s="1"/>
  <c r="T532" i="1"/>
  <c r="S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S533" i="1"/>
  <c r="T533" i="1"/>
  <c r="Q532" i="1"/>
  <c r="R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S534" i="1"/>
  <c r="Q533" i="1"/>
  <c r="R533" i="1" s="1"/>
  <c r="T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T535" i="1"/>
  <c r="Q534" i="1"/>
  <c r="R534" i="1" s="1"/>
  <c r="S535" i="1"/>
  <c r="K462" i="1" l="1"/>
  <c r="L462" i="1" s="1"/>
  <c r="M462" i="1" s="1"/>
  <c r="J463" i="1"/>
  <c r="H461" i="1"/>
  <c r="N461" i="1" s="1"/>
  <c r="P461" i="1" s="1"/>
  <c r="B461" i="1" s="1"/>
  <c r="G462" i="1"/>
  <c r="I579" i="1"/>
  <c r="Q535" i="1"/>
  <c r="R535" i="1" s="1"/>
  <c r="S536" i="1"/>
  <c r="T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S537" i="1"/>
  <c r="Q536" i="1"/>
  <c r="R536" i="1" s="1"/>
  <c r="T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S538" i="1"/>
  <c r="Q537" i="1"/>
  <c r="R537" i="1" s="1"/>
  <c r="T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T539" i="1"/>
  <c r="Q538" i="1"/>
  <c r="R538" i="1" s="1"/>
  <c r="S539" i="1"/>
  <c r="K466" i="1" l="1"/>
  <c r="L466" i="1" s="1"/>
  <c r="M466" i="1" s="1"/>
  <c r="J467" i="1"/>
  <c r="H465" i="1"/>
  <c r="N465" i="1" s="1"/>
  <c r="P465" i="1" s="1"/>
  <c r="B465" i="1" s="1"/>
  <c r="G466" i="1"/>
  <c r="Q539" i="1"/>
  <c r="R539" i="1" s="1"/>
  <c r="S540" i="1"/>
  <c r="T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T541" i="1"/>
  <c r="S541" i="1"/>
  <c r="Q540" i="1"/>
  <c r="R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S542" i="1"/>
  <c r="Q541" i="1"/>
  <c r="R541" i="1" s="1"/>
  <c r="T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S543" i="1"/>
  <c r="Q542" i="1"/>
  <c r="R542" i="1" s="1"/>
  <c r="T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T544" i="1"/>
  <c r="Q543" i="1"/>
  <c r="R543" i="1" s="1"/>
  <c r="S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T545" i="1"/>
  <c r="Q544" i="1"/>
  <c r="R544" i="1" s="1"/>
  <c r="S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T546" i="1"/>
  <c r="Q545" i="1"/>
  <c r="R545" i="1" s="1"/>
  <c r="S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T547" i="1"/>
  <c r="S547" i="1"/>
  <c r="Q546" i="1"/>
  <c r="R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S548" i="1"/>
  <c r="Q547" i="1"/>
  <c r="R547" i="1" s="1"/>
  <c r="T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T549" i="1"/>
  <c r="Q548" i="1"/>
  <c r="R548" i="1" s="1"/>
  <c r="S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S550" i="1"/>
  <c r="Q549" i="1"/>
  <c r="R549" i="1" s="1"/>
  <c r="T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T551" i="1"/>
  <c r="Q550" i="1"/>
  <c r="R550" i="1" s="1"/>
  <c r="S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S552" i="1"/>
  <c r="Q551" i="1"/>
  <c r="R551" i="1" s="1"/>
  <c r="T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T553" i="1"/>
  <c r="S553" i="1"/>
  <c r="Q552" i="1"/>
  <c r="R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T554" i="1"/>
  <c r="Q553" i="1"/>
  <c r="R553" i="1" s="1"/>
  <c r="S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T555" i="1"/>
  <c r="Q554" i="1"/>
  <c r="R554" i="1" s="1"/>
  <c r="S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S556" i="1"/>
  <c r="Q555" i="1"/>
  <c r="R555" i="1" s="1"/>
  <c r="T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T557" i="1"/>
  <c r="S557" i="1"/>
  <c r="Q556" i="1"/>
  <c r="R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S558" i="1"/>
  <c r="Q557" i="1"/>
  <c r="R557" i="1" s="1"/>
  <c r="T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S559" i="1"/>
  <c r="T559" i="1"/>
  <c r="Q558" i="1"/>
  <c r="R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S560" i="1"/>
  <c r="Q559" i="1"/>
  <c r="R559" i="1" s="1"/>
  <c r="T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S561" i="1"/>
  <c r="Q560" i="1"/>
  <c r="R560" i="1" s="1"/>
  <c r="T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T562" i="1"/>
  <c r="Q561" i="1"/>
  <c r="R561" i="1" s="1"/>
  <c r="S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S563" i="1"/>
  <c r="T563" i="1"/>
  <c r="Q562" i="1"/>
  <c r="R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T564" i="1"/>
  <c r="S564" i="1"/>
  <c r="Q563" i="1"/>
  <c r="R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S565" i="1"/>
  <c r="Q564" i="1"/>
  <c r="R564" i="1" s="1"/>
  <c r="T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T566" i="1"/>
  <c r="S566" i="1"/>
  <c r="Q565" i="1"/>
  <c r="R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S567" i="1"/>
  <c r="T567" i="1"/>
  <c r="Q566" i="1"/>
  <c r="R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T568" i="1"/>
  <c r="Q567" i="1"/>
  <c r="R567" i="1" s="1"/>
  <c r="S568" i="1"/>
  <c r="C499" i="1"/>
  <c r="K495" i="1" l="1"/>
  <c r="L495" i="1" s="1"/>
  <c r="M495" i="1" s="1"/>
  <c r="J496" i="1"/>
  <c r="G495" i="1"/>
  <c r="H494" i="1"/>
  <c r="N494" i="1" s="1"/>
  <c r="P494" i="1" s="1"/>
  <c r="B494" i="1" s="1"/>
  <c r="T569" i="1"/>
  <c r="S569" i="1"/>
  <c r="Q568" i="1"/>
  <c r="R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T570" i="1"/>
  <c r="S570" i="1"/>
  <c r="Q569" i="1"/>
  <c r="R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S571" i="1"/>
  <c r="Q570" i="1"/>
  <c r="R570" i="1" s="1"/>
  <c r="T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T572" i="1"/>
  <c r="S572" i="1"/>
  <c r="Q571" i="1"/>
  <c r="R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T573" i="1"/>
  <c r="Q572" i="1"/>
  <c r="R572" i="1" s="1"/>
  <c r="S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T574" i="1"/>
  <c r="S574" i="1"/>
  <c r="Q573" i="1"/>
  <c r="R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S575" i="1"/>
  <c r="Q574" i="1"/>
  <c r="R574" i="1" s="1"/>
  <c r="T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S576" i="1"/>
  <c r="Q575" i="1"/>
  <c r="R575" i="1" s="1"/>
  <c r="T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S577" i="1"/>
  <c r="Q576" i="1"/>
  <c r="R576" i="1" s="1"/>
  <c r="T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T578" i="1"/>
  <c r="S578" i="1"/>
  <c r="Q577" i="1"/>
  <c r="R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S579" i="1"/>
  <c r="T579" i="1"/>
  <c r="Q578" i="1"/>
  <c r="R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T580" i="1"/>
  <c r="Q579" i="1"/>
  <c r="R579" i="1" s="1"/>
  <c r="S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T581" i="1"/>
  <c r="S581" i="1"/>
  <c r="Q580" i="1"/>
  <c r="R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T582" i="1"/>
  <c r="S582" i="1"/>
  <c r="Q581" i="1"/>
  <c r="R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S583" i="1"/>
  <c r="Q582" i="1"/>
  <c r="R582" i="1" s="1"/>
  <c r="T583" i="1"/>
  <c r="H509" i="1" l="1"/>
  <c r="N509" i="1" s="1"/>
  <c r="P509" i="1" s="1"/>
  <c r="B509" i="1" s="1"/>
  <c r="G510" i="1"/>
  <c r="K510" i="1"/>
  <c r="L510" i="1" s="1"/>
  <c r="M510" i="1" s="1"/>
  <c r="J511" i="1"/>
  <c r="C515" i="1"/>
  <c r="S584" i="1"/>
  <c r="Q583" i="1"/>
  <c r="R583" i="1" s="1"/>
  <c r="T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S585" i="1"/>
  <c r="Q584" i="1"/>
  <c r="R584" i="1" s="1"/>
  <c r="T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T586" i="1"/>
  <c r="Q585" i="1"/>
  <c r="R585" i="1" s="1"/>
  <c r="S586" i="1"/>
  <c r="G513" i="1" l="1"/>
  <c r="H512" i="1"/>
  <c r="N512" i="1" s="1"/>
  <c r="P512" i="1" s="1"/>
  <c r="B512" i="1" s="1"/>
  <c r="K513" i="1"/>
  <c r="L513" i="1" s="1"/>
  <c r="M513" i="1" s="1"/>
  <c r="J514" i="1"/>
  <c r="T587" i="1"/>
  <c r="S587" i="1"/>
  <c r="Q586" i="1"/>
  <c r="R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S588" i="1"/>
  <c r="T588" i="1"/>
  <c r="Q587" i="1"/>
  <c r="R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I632" i="1"/>
  <c r="T589" i="1"/>
  <c r="S589" i="1"/>
  <c r="Q588" i="1"/>
  <c r="R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S590" i="1"/>
  <c r="Q589" i="1"/>
  <c r="R589" i="1" s="1"/>
  <c r="T590" i="1"/>
  <c r="I633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T591" i="1"/>
  <c r="S591" i="1"/>
  <c r="Q590" i="1"/>
  <c r="R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S592" i="1"/>
  <c r="T592" i="1"/>
  <c r="Q591" i="1"/>
  <c r="R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T593" i="1"/>
  <c r="S593" i="1"/>
  <c r="Q592" i="1"/>
  <c r="R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T594" i="1"/>
  <c r="S594" i="1"/>
  <c r="Q593" i="1"/>
  <c r="R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T595" i="1"/>
  <c r="S595" i="1"/>
  <c r="Q594" i="1"/>
  <c r="R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S596" i="1"/>
  <c r="Q595" i="1"/>
  <c r="R595" i="1" s="1"/>
  <c r="T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T597" i="1"/>
  <c r="Q596" i="1"/>
  <c r="R596" i="1" s="1"/>
  <c r="S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S598" i="1"/>
  <c r="Q597" i="1"/>
  <c r="R597" i="1" s="1"/>
  <c r="T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S599" i="1"/>
  <c r="Q598" i="1"/>
  <c r="R598" i="1" s="1"/>
  <c r="T599" i="1"/>
  <c r="H525" i="1" l="1"/>
  <c r="N525" i="1" s="1"/>
  <c r="P525" i="1" s="1"/>
  <c r="B525" i="1" s="1"/>
  <c r="G526" i="1"/>
  <c r="K526" i="1"/>
  <c r="L526" i="1" s="1"/>
  <c r="M526" i="1" s="1"/>
  <c r="J527" i="1"/>
  <c r="S600" i="1"/>
  <c r="Q599" i="1"/>
  <c r="R599" i="1" s="1"/>
  <c r="T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T601" i="1"/>
  <c r="S601" i="1"/>
  <c r="Q600" i="1"/>
  <c r="R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S602" i="1"/>
  <c r="Q601" i="1"/>
  <c r="R601" i="1" s="1"/>
  <c r="T602" i="1"/>
  <c r="C533" i="1"/>
  <c r="K529" i="1" l="1"/>
  <c r="L529" i="1" s="1"/>
  <c r="M529" i="1" s="1"/>
  <c r="J530" i="1"/>
  <c r="H528" i="1"/>
  <c r="N528" i="1" s="1"/>
  <c r="P528" i="1" s="1"/>
  <c r="B528" i="1" s="1"/>
  <c r="G529" i="1"/>
  <c r="S603" i="1"/>
  <c r="Q602" i="1"/>
  <c r="R602" i="1" s="1"/>
  <c r="T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T604" i="1"/>
  <c r="S604" i="1"/>
  <c r="Q603" i="1"/>
  <c r="R603" i="1" s="1"/>
  <c r="I647" i="1"/>
  <c r="C535" i="1"/>
  <c r="A605" i="1"/>
  <c r="O604" i="1"/>
  <c r="D604" i="1"/>
  <c r="E604" i="1" s="1"/>
  <c r="F605" i="1" s="1"/>
  <c r="K531" i="1" l="1"/>
  <c r="L531" i="1" s="1"/>
  <c r="M531" i="1" s="1"/>
  <c r="J532" i="1"/>
  <c r="G531" i="1"/>
  <c r="H530" i="1"/>
  <c r="N530" i="1" s="1"/>
  <c r="P530" i="1" s="1"/>
  <c r="B530" i="1" s="1"/>
  <c r="I648" i="1"/>
  <c r="S605" i="1"/>
  <c r="Q604" i="1"/>
  <c r="R604" i="1" s="1"/>
  <c r="T605" i="1"/>
  <c r="A606" i="1"/>
  <c r="O605" i="1"/>
  <c r="D605" i="1"/>
  <c r="E605" i="1" s="1"/>
  <c r="F606" i="1" s="1"/>
  <c r="C536" i="1"/>
  <c r="H531" i="1" l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I649" i="1"/>
  <c r="C537" i="1"/>
  <c r="T606" i="1"/>
  <c r="S606" i="1"/>
  <c r="Q605" i="1"/>
  <c r="R605" i="1" s="1"/>
  <c r="K533" i="1" l="1"/>
  <c r="L533" i="1" s="1"/>
  <c r="M533" i="1" s="1"/>
  <c r="J534" i="1"/>
  <c r="G533" i="1"/>
  <c r="H532" i="1"/>
  <c r="N532" i="1" s="1"/>
  <c r="P532" i="1" s="1"/>
  <c r="B532" i="1" s="1"/>
  <c r="I650" i="1"/>
  <c r="C538" i="1"/>
  <c r="A608" i="1"/>
  <c r="O607" i="1"/>
  <c r="D607" i="1"/>
  <c r="E607" i="1" s="1"/>
  <c r="F608" i="1" s="1"/>
  <c r="T607" i="1"/>
  <c r="S607" i="1"/>
  <c r="Q606" i="1"/>
  <c r="R606" i="1" s="1"/>
  <c r="H533" i="1" l="1"/>
  <c r="N533" i="1" s="1"/>
  <c r="P533" i="1" s="1"/>
  <c r="B533" i="1" s="1"/>
  <c r="G534" i="1"/>
  <c r="K534" i="1"/>
  <c r="L534" i="1" s="1"/>
  <c r="M534" i="1" s="1"/>
  <c r="J535" i="1"/>
  <c r="I651" i="1"/>
  <c r="T608" i="1"/>
  <c r="Q607" i="1"/>
  <c r="R607" i="1" s="1"/>
  <c r="S608" i="1"/>
  <c r="C539" i="1"/>
  <c r="A609" i="1"/>
  <c r="O608" i="1"/>
  <c r="D608" i="1"/>
  <c r="E608" i="1" s="1"/>
  <c r="F609" i="1" s="1"/>
  <c r="G535" i="1" l="1"/>
  <c r="H534" i="1"/>
  <c r="N534" i="1" s="1"/>
  <c r="P534" i="1" s="1"/>
  <c r="B534" i="1" s="1"/>
  <c r="K535" i="1"/>
  <c r="L535" i="1" s="1"/>
  <c r="M535" i="1" s="1"/>
  <c r="J536" i="1"/>
  <c r="I652" i="1"/>
  <c r="S609" i="1"/>
  <c r="T609" i="1"/>
  <c r="Q608" i="1"/>
  <c r="R608" i="1" s="1"/>
  <c r="C540" i="1"/>
  <c r="A610" i="1"/>
  <c r="O609" i="1"/>
  <c r="D609" i="1"/>
  <c r="E609" i="1" s="1"/>
  <c r="F610" i="1" s="1"/>
  <c r="K536" i="1" l="1"/>
  <c r="L536" i="1" s="1"/>
  <c r="M536" i="1" s="1"/>
  <c r="J537" i="1"/>
  <c r="H535" i="1"/>
  <c r="N535" i="1" s="1"/>
  <c r="P535" i="1" s="1"/>
  <c r="B535" i="1" s="1"/>
  <c r="G536" i="1"/>
  <c r="I653" i="1"/>
  <c r="T610" i="1"/>
  <c r="S610" i="1"/>
  <c r="Q609" i="1"/>
  <c r="R609" i="1" s="1"/>
  <c r="C541" i="1"/>
  <c r="O610" i="1"/>
  <c r="A611" i="1"/>
  <c r="D610" i="1"/>
  <c r="E610" i="1" s="1"/>
  <c r="F611" i="1" s="1"/>
  <c r="G537" i="1" l="1"/>
  <c r="H536" i="1"/>
  <c r="N536" i="1" s="1"/>
  <c r="P536" i="1" s="1"/>
  <c r="B536" i="1" s="1"/>
  <c r="K537" i="1"/>
  <c r="L537" i="1" s="1"/>
  <c r="M537" i="1" s="1"/>
  <c r="J538" i="1"/>
  <c r="C542" i="1"/>
  <c r="S611" i="1"/>
  <c r="T611" i="1"/>
  <c r="Q610" i="1"/>
  <c r="R610" i="1" s="1"/>
  <c r="A612" i="1"/>
  <c r="O611" i="1"/>
  <c r="D611" i="1"/>
  <c r="E611" i="1" s="1"/>
  <c r="F612" i="1" s="1"/>
  <c r="I654" i="1"/>
  <c r="K538" i="1" l="1"/>
  <c r="L538" i="1" s="1"/>
  <c r="M538" i="1" s="1"/>
  <c r="J539" i="1"/>
  <c r="H537" i="1"/>
  <c r="N537" i="1" s="1"/>
  <c r="P537" i="1" s="1"/>
  <c r="B537" i="1" s="1"/>
  <c r="G538" i="1"/>
  <c r="I655" i="1"/>
  <c r="T612" i="1"/>
  <c r="S612" i="1"/>
  <c r="Q611" i="1"/>
  <c r="R611" i="1" s="1"/>
  <c r="C543" i="1"/>
  <c r="A613" i="1"/>
  <c r="O612" i="1"/>
  <c r="D612" i="1"/>
  <c r="E612" i="1" s="1"/>
  <c r="F613" i="1" s="1"/>
  <c r="G539" i="1" l="1"/>
  <c r="H538" i="1"/>
  <c r="N538" i="1" s="1"/>
  <c r="P538" i="1" s="1"/>
  <c r="B538" i="1" s="1"/>
  <c r="K539" i="1"/>
  <c r="L539" i="1" s="1"/>
  <c r="M539" i="1" s="1"/>
  <c r="J540" i="1"/>
  <c r="T613" i="1"/>
  <c r="Q612" i="1"/>
  <c r="R612" i="1" s="1"/>
  <c r="S613" i="1"/>
  <c r="C544" i="1"/>
  <c r="A614" i="1"/>
  <c r="O613" i="1"/>
  <c r="D613" i="1"/>
  <c r="E613" i="1" s="1"/>
  <c r="F614" i="1" s="1"/>
  <c r="I656" i="1"/>
  <c r="K540" i="1" l="1"/>
  <c r="L540" i="1" s="1"/>
  <c r="M540" i="1" s="1"/>
  <c r="J541" i="1"/>
  <c r="H539" i="1"/>
  <c r="N539" i="1" s="1"/>
  <c r="P539" i="1" s="1"/>
  <c r="B539" i="1" s="1"/>
  <c r="G540" i="1"/>
  <c r="I657" i="1"/>
  <c r="T614" i="1"/>
  <c r="Q613" i="1"/>
  <c r="R613" i="1" s="1"/>
  <c r="S614" i="1"/>
  <c r="C545" i="1"/>
  <c r="A615" i="1"/>
  <c r="O614" i="1"/>
  <c r="D614" i="1"/>
  <c r="E614" i="1" s="1"/>
  <c r="F615" i="1" s="1"/>
  <c r="H540" i="1" l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I658" i="1"/>
  <c r="T615" i="1"/>
  <c r="S615" i="1"/>
  <c r="Q614" i="1"/>
  <c r="R614" i="1" s="1"/>
  <c r="C546" i="1"/>
  <c r="K542" i="1" l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I659" i="1"/>
  <c r="C547" i="1"/>
  <c r="T616" i="1"/>
  <c r="Q615" i="1"/>
  <c r="R615" i="1" s="1"/>
  <c r="S616" i="1"/>
  <c r="H542" i="1" l="1"/>
  <c r="N542" i="1" s="1"/>
  <c r="P542" i="1" s="1"/>
  <c r="B542" i="1" s="1"/>
  <c r="G543" i="1"/>
  <c r="K543" i="1"/>
  <c r="L543" i="1" s="1"/>
  <c r="M543" i="1" s="1"/>
  <c r="J544" i="1"/>
  <c r="C548" i="1"/>
  <c r="I660" i="1"/>
  <c r="S617" i="1"/>
  <c r="T617" i="1"/>
  <c r="Q616" i="1"/>
  <c r="R616" i="1" s="1"/>
  <c r="A618" i="1"/>
  <c r="O617" i="1"/>
  <c r="D617" i="1"/>
  <c r="E617" i="1" s="1"/>
  <c r="F618" i="1" s="1"/>
  <c r="K544" i="1" l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T618" i="1"/>
  <c r="Q617" i="1"/>
  <c r="R617" i="1" s="1"/>
  <c r="S618" i="1"/>
  <c r="I661" i="1"/>
  <c r="H544" i="1" l="1"/>
  <c r="N544" i="1" s="1"/>
  <c r="P544" i="1" s="1"/>
  <c r="B544" i="1" s="1"/>
  <c r="G545" i="1"/>
  <c r="K545" i="1"/>
  <c r="L545" i="1" s="1"/>
  <c r="M545" i="1" s="1"/>
  <c r="J546" i="1"/>
  <c r="C550" i="1"/>
  <c r="I662" i="1"/>
  <c r="T619" i="1"/>
  <c r="Q618" i="1"/>
  <c r="R618" i="1" s="1"/>
  <c r="S619" i="1"/>
  <c r="A620" i="1"/>
  <c r="O619" i="1"/>
  <c r="D619" i="1"/>
  <c r="E619" i="1" s="1"/>
  <c r="F620" i="1" s="1"/>
  <c r="K546" i="1" l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I663" i="1"/>
  <c r="C551" i="1"/>
  <c r="T620" i="1"/>
  <c r="Q619" i="1"/>
  <c r="R619" i="1" s="1"/>
  <c r="S620" i="1"/>
  <c r="H546" i="1" l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I664" i="1"/>
  <c r="Q620" i="1"/>
  <c r="R620" i="1" s="1"/>
  <c r="S621" i="1"/>
  <c r="T621" i="1"/>
  <c r="K548" i="1" l="1"/>
  <c r="L548" i="1" s="1"/>
  <c r="M548" i="1" s="1"/>
  <c r="J549" i="1"/>
  <c r="G548" i="1"/>
  <c r="H547" i="1"/>
  <c r="N547" i="1" s="1"/>
  <c r="P547" i="1" s="1"/>
  <c r="B547" i="1" s="1"/>
  <c r="C553" i="1"/>
  <c r="Q621" i="1"/>
  <c r="R621" i="1" s="1"/>
  <c r="S622" i="1"/>
  <c r="T622" i="1"/>
  <c r="A623" i="1"/>
  <c r="O622" i="1"/>
  <c r="D622" i="1"/>
  <c r="E622" i="1" s="1"/>
  <c r="F623" i="1" s="1"/>
  <c r="I665" i="1"/>
  <c r="H548" i="1" l="1"/>
  <c r="N548" i="1" s="1"/>
  <c r="P548" i="1" s="1"/>
  <c r="B548" i="1" s="1"/>
  <c r="G549" i="1"/>
  <c r="K549" i="1"/>
  <c r="L549" i="1" s="1"/>
  <c r="M549" i="1" s="1"/>
  <c r="J550" i="1"/>
  <c r="T623" i="1"/>
  <c r="S623" i="1"/>
  <c r="Q622" i="1"/>
  <c r="R622" i="1" s="1"/>
  <c r="A624" i="1"/>
  <c r="O623" i="1"/>
  <c r="D623" i="1"/>
  <c r="E623" i="1" s="1"/>
  <c r="F624" i="1" s="1"/>
  <c r="C554" i="1"/>
  <c r="I666" i="1"/>
  <c r="K550" i="1" l="1"/>
  <c r="L550" i="1" s="1"/>
  <c r="M550" i="1" s="1"/>
  <c r="J551" i="1"/>
  <c r="H549" i="1"/>
  <c r="N549" i="1" s="1"/>
  <c r="P549" i="1" s="1"/>
  <c r="B549" i="1" s="1"/>
  <c r="G550" i="1"/>
  <c r="T624" i="1"/>
  <c r="S624" i="1"/>
  <c r="Q623" i="1"/>
  <c r="R623" i="1" s="1"/>
  <c r="O624" i="1"/>
  <c r="A625" i="1"/>
  <c r="D624" i="1"/>
  <c r="E624" i="1" s="1"/>
  <c r="F625" i="1" s="1"/>
  <c r="C555" i="1"/>
  <c r="I667" i="1"/>
  <c r="H550" i="1" l="1"/>
  <c r="N550" i="1" s="1"/>
  <c r="P550" i="1" s="1"/>
  <c r="B550" i="1" s="1"/>
  <c r="G551" i="1"/>
  <c r="K551" i="1"/>
  <c r="L551" i="1" s="1"/>
  <c r="M551" i="1" s="1"/>
  <c r="J552" i="1"/>
  <c r="I668" i="1"/>
  <c r="A626" i="1"/>
  <c r="O625" i="1"/>
  <c r="D625" i="1"/>
  <c r="E625" i="1" s="1"/>
  <c r="F626" i="1" s="1"/>
  <c r="T625" i="1"/>
  <c r="S625" i="1"/>
  <c r="Q624" i="1"/>
  <c r="R624" i="1" s="1"/>
  <c r="C556" i="1"/>
  <c r="K552" i="1" l="1"/>
  <c r="L552" i="1" s="1"/>
  <c r="M552" i="1" s="1"/>
  <c r="J553" i="1"/>
  <c r="H551" i="1"/>
  <c r="N551" i="1" s="1"/>
  <c r="P551" i="1" s="1"/>
  <c r="B551" i="1" s="1"/>
  <c r="G552" i="1"/>
  <c r="C557" i="1"/>
  <c r="I669" i="1"/>
  <c r="T626" i="1"/>
  <c r="S626" i="1"/>
  <c r="Q625" i="1"/>
  <c r="R625" i="1" s="1"/>
  <c r="A627" i="1"/>
  <c r="O626" i="1"/>
  <c r="D626" i="1"/>
  <c r="E626" i="1" s="1"/>
  <c r="F627" i="1" s="1"/>
  <c r="H552" i="1" l="1"/>
  <c r="N552" i="1" s="1"/>
  <c r="P552" i="1" s="1"/>
  <c r="B552" i="1" s="1"/>
  <c r="G553" i="1"/>
  <c r="K553" i="1"/>
  <c r="L553" i="1" s="1"/>
  <c r="M553" i="1" s="1"/>
  <c r="J554" i="1"/>
  <c r="I670" i="1"/>
  <c r="T627" i="1"/>
  <c r="S627" i="1"/>
  <c r="Q626" i="1"/>
  <c r="R626" i="1" s="1"/>
  <c r="O627" i="1"/>
  <c r="A628" i="1"/>
  <c r="D627" i="1"/>
  <c r="E627" i="1" s="1"/>
  <c r="F628" i="1" s="1"/>
  <c r="C558" i="1"/>
  <c r="K554" i="1" l="1"/>
  <c r="L554" i="1" s="1"/>
  <c r="M554" i="1" s="1"/>
  <c r="J555" i="1"/>
  <c r="G554" i="1"/>
  <c r="H553" i="1"/>
  <c r="N553" i="1" s="1"/>
  <c r="P553" i="1" s="1"/>
  <c r="B553" i="1" s="1"/>
  <c r="T628" i="1"/>
  <c r="S628" i="1"/>
  <c r="Q627" i="1"/>
  <c r="R627" i="1" s="1"/>
  <c r="C559" i="1"/>
  <c r="I671" i="1"/>
  <c r="O628" i="1"/>
  <c r="A629" i="1"/>
  <c r="D628" i="1"/>
  <c r="E628" i="1" s="1"/>
  <c r="F629" i="1" s="1"/>
  <c r="H554" i="1" l="1"/>
  <c r="N554" i="1" s="1"/>
  <c r="P554" i="1" s="1"/>
  <c r="B554" i="1" s="1"/>
  <c r="G555" i="1"/>
  <c r="K555" i="1"/>
  <c r="L555" i="1" s="1"/>
  <c r="M555" i="1" s="1"/>
  <c r="J556" i="1"/>
  <c r="T629" i="1"/>
  <c r="S629" i="1"/>
  <c r="Q628" i="1"/>
  <c r="R628" i="1" s="1"/>
  <c r="I672" i="1"/>
  <c r="C560" i="1"/>
  <c r="A630" i="1"/>
  <c r="O629" i="1"/>
  <c r="D629" i="1"/>
  <c r="E629" i="1" s="1"/>
  <c r="F630" i="1" s="1"/>
  <c r="K556" i="1" l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T630" i="1"/>
  <c r="Q629" i="1"/>
  <c r="R629" i="1" s="1"/>
  <c r="S630" i="1"/>
  <c r="I673" i="1"/>
  <c r="H556" i="1" l="1"/>
  <c r="N556" i="1" s="1"/>
  <c r="P556" i="1" s="1"/>
  <c r="B556" i="1" s="1"/>
  <c r="G557" i="1"/>
  <c r="K557" i="1"/>
  <c r="L557" i="1" s="1"/>
  <c r="M557" i="1" s="1"/>
  <c r="J558" i="1"/>
  <c r="I674" i="1"/>
  <c r="T631" i="1"/>
  <c r="S631" i="1"/>
  <c r="Q630" i="1"/>
  <c r="R630" i="1" s="1"/>
  <c r="A632" i="1"/>
  <c r="O631" i="1"/>
  <c r="D631" i="1"/>
  <c r="E631" i="1" s="1"/>
  <c r="F632" i="1" s="1"/>
  <c r="C562" i="1"/>
  <c r="K558" i="1" l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E632" i="1" s="1"/>
  <c r="F633" i="1" s="1"/>
  <c r="T632" i="1"/>
  <c r="S632" i="1"/>
  <c r="Q631" i="1"/>
  <c r="R631" i="1" s="1"/>
  <c r="I675" i="1"/>
  <c r="G559" i="1" l="1"/>
  <c r="H558" i="1"/>
  <c r="N558" i="1" s="1"/>
  <c r="P558" i="1" s="1"/>
  <c r="B558" i="1" s="1"/>
  <c r="K559" i="1"/>
  <c r="L559" i="1" s="1"/>
  <c r="M559" i="1" s="1"/>
  <c r="J560" i="1"/>
  <c r="I676" i="1"/>
  <c r="A634" i="1"/>
  <c r="O633" i="1"/>
  <c r="D633" i="1"/>
  <c r="E633" i="1" s="1"/>
  <c r="F634" i="1" s="1"/>
  <c r="C564" i="1"/>
  <c r="T633" i="1"/>
  <c r="Q632" i="1"/>
  <c r="R632" i="1" s="1"/>
  <c r="S633" i="1"/>
  <c r="K560" i="1" l="1"/>
  <c r="L560" i="1" s="1"/>
  <c r="M560" i="1" s="1"/>
  <c r="J561" i="1"/>
  <c r="H559" i="1"/>
  <c r="N559" i="1" s="1"/>
  <c r="P559" i="1" s="1"/>
  <c r="B559" i="1" s="1"/>
  <c r="G560" i="1"/>
  <c r="C565" i="1"/>
  <c r="S634" i="1"/>
  <c r="Q633" i="1"/>
  <c r="R633" i="1" s="1"/>
  <c r="T634" i="1"/>
  <c r="I677" i="1"/>
  <c r="A635" i="1"/>
  <c r="O634" i="1"/>
  <c r="D634" i="1"/>
  <c r="E634" i="1" s="1"/>
  <c r="F635" i="1" s="1"/>
  <c r="H560" i="1" l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E635" i="1" s="1"/>
  <c r="F636" i="1" s="1"/>
  <c r="C566" i="1"/>
  <c r="T635" i="1"/>
  <c r="Q634" i="1"/>
  <c r="R634" i="1" s="1"/>
  <c r="S635" i="1"/>
  <c r="I678" i="1"/>
  <c r="K562" i="1" l="1"/>
  <c r="L562" i="1" s="1"/>
  <c r="M562" i="1" s="1"/>
  <c r="J563" i="1"/>
  <c r="H561" i="1"/>
  <c r="N561" i="1" s="1"/>
  <c r="P561" i="1" s="1"/>
  <c r="B561" i="1" s="1"/>
  <c r="G562" i="1"/>
  <c r="I679" i="1"/>
  <c r="C567" i="1"/>
  <c r="T636" i="1"/>
  <c r="S636" i="1"/>
  <c r="Q635" i="1"/>
  <c r="R635" i="1" s="1"/>
  <c r="O636" i="1"/>
  <c r="A637" i="1"/>
  <c r="D636" i="1"/>
  <c r="E636" i="1" s="1"/>
  <c r="F637" i="1" s="1"/>
  <c r="G563" i="1" l="1"/>
  <c r="H562" i="1"/>
  <c r="N562" i="1" s="1"/>
  <c r="P562" i="1" s="1"/>
  <c r="B562" i="1" s="1"/>
  <c r="K563" i="1"/>
  <c r="L563" i="1" s="1"/>
  <c r="M563" i="1" s="1"/>
  <c r="J564" i="1"/>
  <c r="C568" i="1"/>
  <c r="I680" i="1"/>
  <c r="T637" i="1"/>
  <c r="Q636" i="1"/>
  <c r="R636" i="1" s="1"/>
  <c r="S637" i="1"/>
  <c r="A638" i="1"/>
  <c r="O637" i="1"/>
  <c r="D637" i="1"/>
  <c r="E637" i="1" s="1"/>
  <c r="F638" i="1" s="1"/>
  <c r="K564" i="1" l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E638" i="1" s="1"/>
  <c r="F639" i="1" s="1"/>
  <c r="C569" i="1"/>
  <c r="S638" i="1"/>
  <c r="Q637" i="1"/>
  <c r="R637" i="1" s="1"/>
  <c r="T638" i="1"/>
  <c r="I681" i="1"/>
  <c r="H564" i="1" l="1"/>
  <c r="N564" i="1" s="1"/>
  <c r="P564" i="1" s="1"/>
  <c r="B564" i="1" s="1"/>
  <c r="G565" i="1"/>
  <c r="K565" i="1"/>
  <c r="L565" i="1" s="1"/>
  <c r="M565" i="1" s="1"/>
  <c r="J566" i="1"/>
  <c r="C570" i="1"/>
  <c r="S639" i="1"/>
  <c r="Q638" i="1"/>
  <c r="R638" i="1" s="1"/>
  <c r="T639" i="1"/>
  <c r="A640" i="1"/>
  <c r="O639" i="1"/>
  <c r="D639" i="1"/>
  <c r="E639" i="1" s="1"/>
  <c r="F640" i="1" s="1"/>
  <c r="I682" i="1"/>
  <c r="K566" i="1" l="1"/>
  <c r="L566" i="1" s="1"/>
  <c r="M566" i="1" s="1"/>
  <c r="J567" i="1"/>
  <c r="H565" i="1"/>
  <c r="N565" i="1" s="1"/>
  <c r="P565" i="1" s="1"/>
  <c r="B565" i="1" s="1"/>
  <c r="G566" i="1"/>
  <c r="I683" i="1"/>
  <c r="T640" i="1"/>
  <c r="S640" i="1"/>
  <c r="Q639" i="1"/>
  <c r="R639" i="1" s="1"/>
  <c r="A641" i="1"/>
  <c r="O640" i="1"/>
  <c r="D640" i="1"/>
  <c r="E640" i="1" s="1"/>
  <c r="F641" i="1" s="1"/>
  <c r="C571" i="1"/>
  <c r="G567" i="1" l="1"/>
  <c r="H566" i="1"/>
  <c r="N566" i="1" s="1"/>
  <c r="P566" i="1" s="1"/>
  <c r="B566" i="1" s="1"/>
  <c r="K567" i="1"/>
  <c r="L567" i="1" s="1"/>
  <c r="M567" i="1" s="1"/>
  <c r="J568" i="1"/>
  <c r="T641" i="1"/>
  <c r="Q640" i="1"/>
  <c r="R640" i="1" s="1"/>
  <c r="S641" i="1"/>
  <c r="I684" i="1"/>
  <c r="A642" i="1"/>
  <c r="O641" i="1"/>
  <c r="D641" i="1"/>
  <c r="E641" i="1" s="1"/>
  <c r="F642" i="1" s="1"/>
  <c r="C572" i="1"/>
  <c r="K568" i="1" l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E642" i="1" s="1"/>
  <c r="F643" i="1" s="1"/>
  <c r="C573" i="1"/>
  <c r="S642" i="1"/>
  <c r="T642" i="1"/>
  <c r="Q641" i="1"/>
  <c r="R641" i="1" s="1"/>
  <c r="I685" i="1"/>
  <c r="H568" i="1" l="1"/>
  <c r="N568" i="1" s="1"/>
  <c r="P568" i="1" s="1"/>
  <c r="B568" i="1" s="1"/>
  <c r="G569" i="1"/>
  <c r="K569" i="1"/>
  <c r="L569" i="1" s="1"/>
  <c r="M569" i="1" s="1"/>
  <c r="J570" i="1"/>
  <c r="C574" i="1"/>
  <c r="I686" i="1"/>
  <c r="T643" i="1"/>
  <c r="S643" i="1"/>
  <c r="Q642" i="1"/>
  <c r="R642" i="1" s="1"/>
  <c r="A644" i="1"/>
  <c r="O643" i="1"/>
  <c r="D643" i="1"/>
  <c r="E643" i="1" s="1"/>
  <c r="F644" i="1" s="1"/>
  <c r="H569" i="1" l="1"/>
  <c r="N569" i="1" s="1"/>
  <c r="P569" i="1" s="1"/>
  <c r="B569" i="1" s="1"/>
  <c r="G570" i="1"/>
  <c r="K570" i="1"/>
  <c r="L570" i="1" s="1"/>
  <c r="M570" i="1" s="1"/>
  <c r="J571" i="1"/>
  <c r="T644" i="1"/>
  <c r="S644" i="1"/>
  <c r="Q643" i="1"/>
  <c r="R643" i="1" s="1"/>
  <c r="A645" i="1"/>
  <c r="O644" i="1"/>
  <c r="D644" i="1"/>
  <c r="E644" i="1" s="1"/>
  <c r="F645" i="1" s="1"/>
  <c r="I687" i="1"/>
  <c r="C575" i="1"/>
  <c r="K571" i="1" l="1"/>
  <c r="L571" i="1" s="1"/>
  <c r="M571" i="1" s="1"/>
  <c r="J572" i="1"/>
  <c r="H570" i="1"/>
  <c r="N570" i="1" s="1"/>
  <c r="P570" i="1" s="1"/>
  <c r="B570" i="1" s="1"/>
  <c r="G571" i="1"/>
  <c r="C576" i="1"/>
  <c r="I688" i="1"/>
  <c r="T645" i="1"/>
  <c r="S645" i="1"/>
  <c r="Q644" i="1"/>
  <c r="R644" i="1" s="1"/>
  <c r="A646" i="1"/>
  <c r="O645" i="1"/>
  <c r="D645" i="1"/>
  <c r="E645" i="1" s="1"/>
  <c r="F646" i="1" s="1"/>
  <c r="H571" i="1" l="1"/>
  <c r="N571" i="1" s="1"/>
  <c r="P571" i="1" s="1"/>
  <c r="B571" i="1" s="1"/>
  <c r="G572" i="1"/>
  <c r="K572" i="1"/>
  <c r="L572" i="1" s="1"/>
  <c r="M572" i="1" s="1"/>
  <c r="J573" i="1"/>
  <c r="T646" i="1"/>
  <c r="S646" i="1"/>
  <c r="Q645" i="1"/>
  <c r="R645" i="1" s="1"/>
  <c r="I689" i="1"/>
  <c r="A647" i="1"/>
  <c r="O646" i="1"/>
  <c r="D646" i="1"/>
  <c r="E646" i="1" s="1"/>
  <c r="F647" i="1" s="1"/>
  <c r="C577" i="1"/>
  <c r="H572" i="1" l="1"/>
  <c r="N572" i="1" s="1"/>
  <c r="P572" i="1" s="1"/>
  <c r="B572" i="1" s="1"/>
  <c r="G573" i="1"/>
  <c r="K573" i="1"/>
  <c r="L573" i="1" s="1"/>
  <c r="M573" i="1" s="1"/>
  <c r="J574" i="1"/>
  <c r="S647" i="1"/>
  <c r="T647" i="1"/>
  <c r="Q646" i="1"/>
  <c r="R646" i="1" s="1"/>
  <c r="I690" i="1"/>
  <c r="A648" i="1"/>
  <c r="O647" i="1"/>
  <c r="D647" i="1"/>
  <c r="E647" i="1" s="1"/>
  <c r="F648" i="1" s="1"/>
  <c r="C578" i="1"/>
  <c r="G574" i="1" l="1"/>
  <c r="H573" i="1"/>
  <c r="N573" i="1" s="1"/>
  <c r="P573" i="1" s="1"/>
  <c r="B573" i="1" s="1"/>
  <c r="K574" i="1"/>
  <c r="L574" i="1" s="1"/>
  <c r="M574" i="1" s="1"/>
  <c r="J575" i="1"/>
  <c r="I691" i="1"/>
  <c r="C579" i="1"/>
  <c r="T648" i="1"/>
  <c r="Q647" i="1"/>
  <c r="R647" i="1" s="1"/>
  <c r="S648" i="1"/>
  <c r="A649" i="1"/>
  <c r="O648" i="1"/>
  <c r="D648" i="1"/>
  <c r="E648" i="1" s="1"/>
  <c r="F649" i="1" s="1"/>
  <c r="K575" i="1" l="1"/>
  <c r="L575" i="1" s="1"/>
  <c r="M575" i="1" s="1"/>
  <c r="J576" i="1"/>
  <c r="H574" i="1"/>
  <c r="N574" i="1" s="1"/>
  <c r="P574" i="1" s="1"/>
  <c r="B574" i="1" s="1"/>
  <c r="G575" i="1"/>
  <c r="A650" i="1"/>
  <c r="O649" i="1"/>
  <c r="D649" i="1"/>
  <c r="E649" i="1" s="1"/>
  <c r="F650" i="1" s="1"/>
  <c r="C580" i="1"/>
  <c r="I692" i="1"/>
  <c r="S649" i="1"/>
  <c r="Q648" i="1"/>
  <c r="R648" i="1" s="1"/>
  <c r="T649" i="1"/>
  <c r="G576" i="1" l="1"/>
  <c r="H575" i="1"/>
  <c r="N575" i="1" s="1"/>
  <c r="P575" i="1" s="1"/>
  <c r="B575" i="1" s="1"/>
  <c r="K576" i="1"/>
  <c r="L576" i="1" s="1"/>
  <c r="M576" i="1" s="1"/>
  <c r="J577" i="1"/>
  <c r="A651" i="1"/>
  <c r="O650" i="1"/>
  <c r="D650" i="1"/>
  <c r="E650" i="1" s="1"/>
  <c r="F651" i="1" s="1"/>
  <c r="I693" i="1"/>
  <c r="C581" i="1"/>
  <c r="T650" i="1"/>
  <c r="S650" i="1"/>
  <c r="Q649" i="1"/>
  <c r="R649" i="1" s="1"/>
  <c r="K577" i="1" l="1"/>
  <c r="L577" i="1" s="1"/>
  <c r="M577" i="1" s="1"/>
  <c r="J578" i="1"/>
  <c r="H576" i="1"/>
  <c r="N576" i="1" s="1"/>
  <c r="P576" i="1" s="1"/>
  <c r="B576" i="1" s="1"/>
  <c r="G577" i="1"/>
  <c r="T651" i="1"/>
  <c r="Q650" i="1"/>
  <c r="R650" i="1" s="1"/>
  <c r="S651" i="1"/>
  <c r="A652" i="1"/>
  <c r="O651" i="1"/>
  <c r="D651" i="1"/>
  <c r="E651" i="1" s="1"/>
  <c r="F652" i="1" s="1"/>
  <c r="C582" i="1"/>
  <c r="I694" i="1"/>
  <c r="H577" i="1" l="1"/>
  <c r="N577" i="1" s="1"/>
  <c r="P577" i="1" s="1"/>
  <c r="B577" i="1" s="1"/>
  <c r="G578" i="1"/>
  <c r="K578" i="1"/>
  <c r="L578" i="1" s="1"/>
  <c r="M578" i="1" s="1"/>
  <c r="J579" i="1"/>
  <c r="I695" i="1"/>
  <c r="C583" i="1"/>
  <c r="T652" i="1"/>
  <c r="S652" i="1"/>
  <c r="Q651" i="1"/>
  <c r="R651" i="1" s="1"/>
  <c r="O652" i="1"/>
  <c r="A653" i="1"/>
  <c r="D652" i="1"/>
  <c r="E652" i="1" s="1"/>
  <c r="F653" i="1" s="1"/>
  <c r="K579" i="1" l="1"/>
  <c r="L579" i="1" s="1"/>
  <c r="M579" i="1" s="1"/>
  <c r="J580" i="1"/>
  <c r="H578" i="1"/>
  <c r="N578" i="1" s="1"/>
  <c r="P578" i="1" s="1"/>
  <c r="B578" i="1" s="1"/>
  <c r="G579" i="1"/>
  <c r="O653" i="1"/>
  <c r="A654" i="1"/>
  <c r="D653" i="1"/>
  <c r="E653" i="1" s="1"/>
  <c r="F654" i="1" s="1"/>
  <c r="C584" i="1"/>
  <c r="T653" i="1"/>
  <c r="S653" i="1"/>
  <c r="Q652" i="1"/>
  <c r="R652" i="1" s="1"/>
  <c r="I696" i="1"/>
  <c r="H579" i="1" l="1"/>
  <c r="N579" i="1" s="1"/>
  <c r="P579" i="1" s="1"/>
  <c r="B579" i="1" s="1"/>
  <c r="G580" i="1"/>
  <c r="K580" i="1"/>
  <c r="L580" i="1" s="1"/>
  <c r="M580" i="1" s="1"/>
  <c r="J581" i="1"/>
  <c r="T654" i="1"/>
  <c r="S654" i="1"/>
  <c r="Q653" i="1"/>
  <c r="R653" i="1" s="1"/>
  <c r="I697" i="1"/>
  <c r="C585" i="1"/>
  <c r="A655" i="1"/>
  <c r="O654" i="1"/>
  <c r="D654" i="1"/>
  <c r="E654" i="1" s="1"/>
  <c r="F655" i="1" s="1"/>
  <c r="K581" i="1" l="1"/>
  <c r="L581" i="1" s="1"/>
  <c r="M581" i="1" s="1"/>
  <c r="J582" i="1"/>
  <c r="H580" i="1"/>
  <c r="N580" i="1" s="1"/>
  <c r="P580" i="1" s="1"/>
  <c r="B580" i="1" s="1"/>
  <c r="G581" i="1"/>
  <c r="T655" i="1"/>
  <c r="Q654" i="1"/>
  <c r="R654" i="1" s="1"/>
  <c r="S655" i="1"/>
  <c r="A656" i="1"/>
  <c r="O655" i="1"/>
  <c r="D655" i="1"/>
  <c r="E655" i="1" s="1"/>
  <c r="F656" i="1" s="1"/>
  <c r="C586" i="1"/>
  <c r="I698" i="1"/>
  <c r="G582" i="1" l="1"/>
  <c r="H581" i="1"/>
  <c r="N581" i="1" s="1"/>
  <c r="P581" i="1" s="1"/>
  <c r="B581" i="1" s="1"/>
  <c r="K582" i="1"/>
  <c r="L582" i="1" s="1"/>
  <c r="M582" i="1" s="1"/>
  <c r="J583" i="1"/>
  <c r="I699" i="1"/>
  <c r="C587" i="1"/>
  <c r="T656" i="1"/>
  <c r="S656" i="1"/>
  <c r="Q655" i="1"/>
  <c r="R655" i="1" s="1"/>
  <c r="O656" i="1"/>
  <c r="A657" i="1"/>
  <c r="D656" i="1"/>
  <c r="E656" i="1" s="1"/>
  <c r="F657" i="1" s="1"/>
  <c r="K583" i="1" l="1"/>
  <c r="L583" i="1" s="1"/>
  <c r="M583" i="1" s="1"/>
  <c r="J584" i="1"/>
  <c r="H582" i="1"/>
  <c r="N582" i="1" s="1"/>
  <c r="P582" i="1" s="1"/>
  <c r="B582" i="1" s="1"/>
  <c r="G583" i="1"/>
  <c r="S657" i="1"/>
  <c r="Q656" i="1"/>
  <c r="R656" i="1" s="1"/>
  <c r="T657" i="1"/>
  <c r="C588" i="1"/>
  <c r="I700" i="1"/>
  <c r="A658" i="1"/>
  <c r="O657" i="1"/>
  <c r="D657" i="1"/>
  <c r="E657" i="1" s="1"/>
  <c r="F658" i="1" s="1"/>
  <c r="H583" i="1" l="1"/>
  <c r="N583" i="1" s="1"/>
  <c r="P583" i="1" s="1"/>
  <c r="B583" i="1" s="1"/>
  <c r="G584" i="1"/>
  <c r="K584" i="1"/>
  <c r="L584" i="1" s="1"/>
  <c r="M584" i="1" s="1"/>
  <c r="J585" i="1"/>
  <c r="A659" i="1"/>
  <c r="O658" i="1"/>
  <c r="D658" i="1"/>
  <c r="E658" i="1" s="1"/>
  <c r="F659" i="1" s="1"/>
  <c r="T658" i="1"/>
  <c r="S658" i="1"/>
  <c r="Q657" i="1"/>
  <c r="R657" i="1" s="1"/>
  <c r="I701" i="1"/>
  <c r="C589" i="1"/>
  <c r="K585" i="1" l="1"/>
  <c r="L585" i="1" s="1"/>
  <c r="M585" i="1" s="1"/>
  <c r="J586" i="1"/>
  <c r="H584" i="1"/>
  <c r="N584" i="1" s="1"/>
  <c r="P584" i="1" s="1"/>
  <c r="B584" i="1" s="1"/>
  <c r="G585" i="1"/>
  <c r="I702" i="1"/>
  <c r="S659" i="1"/>
  <c r="Q658" i="1"/>
  <c r="R658" i="1" s="1"/>
  <c r="T659" i="1"/>
  <c r="C590" i="1"/>
  <c r="A660" i="1"/>
  <c r="O659" i="1"/>
  <c r="D659" i="1"/>
  <c r="E659" i="1" s="1"/>
  <c r="F660" i="1" s="1"/>
  <c r="G586" i="1" l="1"/>
  <c r="H585" i="1"/>
  <c r="N585" i="1" s="1"/>
  <c r="P585" i="1" s="1"/>
  <c r="B585" i="1" s="1"/>
  <c r="K586" i="1"/>
  <c r="L586" i="1" s="1"/>
  <c r="M586" i="1" s="1"/>
  <c r="J587" i="1"/>
  <c r="I703" i="1"/>
  <c r="T660" i="1"/>
  <c r="S660" i="1"/>
  <c r="Q659" i="1"/>
  <c r="R659" i="1" s="1"/>
  <c r="C591" i="1"/>
  <c r="O660" i="1"/>
  <c r="A661" i="1"/>
  <c r="D660" i="1"/>
  <c r="E660" i="1" s="1"/>
  <c r="F661" i="1" s="1"/>
  <c r="K587" i="1" l="1"/>
  <c r="L587" i="1" s="1"/>
  <c r="M587" i="1" s="1"/>
  <c r="J588" i="1"/>
  <c r="H586" i="1"/>
  <c r="N586" i="1" s="1"/>
  <c r="P586" i="1" s="1"/>
  <c r="B586" i="1" s="1"/>
  <c r="G587" i="1"/>
  <c r="S661" i="1"/>
  <c r="Q660" i="1"/>
  <c r="R660" i="1" s="1"/>
  <c r="T661" i="1"/>
  <c r="I704" i="1"/>
  <c r="A662" i="1"/>
  <c r="O661" i="1"/>
  <c r="D661" i="1"/>
  <c r="E661" i="1" s="1"/>
  <c r="F662" i="1" s="1"/>
  <c r="C592" i="1"/>
  <c r="H587" i="1" l="1"/>
  <c r="N587" i="1" s="1"/>
  <c r="P587" i="1" s="1"/>
  <c r="B587" i="1" s="1"/>
  <c r="G588" i="1"/>
  <c r="K588" i="1"/>
  <c r="L588" i="1" s="1"/>
  <c r="M588" i="1" s="1"/>
  <c r="J589" i="1"/>
  <c r="T662" i="1"/>
  <c r="S662" i="1"/>
  <c r="Q661" i="1"/>
  <c r="R661" i="1" s="1"/>
  <c r="C593" i="1"/>
  <c r="A663" i="1"/>
  <c r="O662" i="1"/>
  <c r="D662" i="1"/>
  <c r="E662" i="1" s="1"/>
  <c r="F663" i="1" s="1"/>
  <c r="I705" i="1"/>
  <c r="K589" i="1" l="1"/>
  <c r="L589" i="1" s="1"/>
  <c r="M589" i="1" s="1"/>
  <c r="J590" i="1"/>
  <c r="H588" i="1"/>
  <c r="N588" i="1" s="1"/>
  <c r="P588" i="1" s="1"/>
  <c r="B588" i="1" s="1"/>
  <c r="G589" i="1"/>
  <c r="C594" i="1"/>
  <c r="I706" i="1"/>
  <c r="T663" i="1"/>
  <c r="Q662" i="1"/>
  <c r="R662" i="1" s="1"/>
  <c r="S663" i="1"/>
  <c r="A664" i="1"/>
  <c r="O663" i="1"/>
  <c r="D663" i="1"/>
  <c r="E663" i="1" s="1"/>
  <c r="F664" i="1" s="1"/>
  <c r="H589" i="1" l="1"/>
  <c r="N589" i="1" s="1"/>
  <c r="P589" i="1" s="1"/>
  <c r="B589" i="1" s="1"/>
  <c r="G590" i="1"/>
  <c r="K590" i="1"/>
  <c r="L590" i="1" s="1"/>
  <c r="M590" i="1" s="1"/>
  <c r="J591" i="1"/>
  <c r="C595" i="1"/>
  <c r="I707" i="1"/>
  <c r="O664" i="1"/>
  <c r="A665" i="1"/>
  <c r="D664" i="1"/>
  <c r="E664" i="1" s="1"/>
  <c r="F665" i="1" s="1"/>
  <c r="T664" i="1"/>
  <c r="S664" i="1"/>
  <c r="Q663" i="1"/>
  <c r="R663" i="1" s="1"/>
  <c r="K591" i="1" l="1"/>
  <c r="L591" i="1" s="1"/>
  <c r="M591" i="1" s="1"/>
  <c r="J592" i="1"/>
  <c r="G591" i="1"/>
  <c r="H590" i="1"/>
  <c r="N590" i="1" s="1"/>
  <c r="P590" i="1" s="1"/>
  <c r="B590" i="1" s="1"/>
  <c r="T665" i="1"/>
  <c r="S665" i="1"/>
  <c r="Q664" i="1"/>
  <c r="R664" i="1" s="1"/>
  <c r="I708" i="1"/>
  <c r="C596" i="1"/>
  <c r="O665" i="1"/>
  <c r="A666" i="1"/>
  <c r="D665" i="1"/>
  <c r="E665" i="1" s="1"/>
  <c r="F666" i="1" s="1"/>
  <c r="H591" i="1" l="1"/>
  <c r="N591" i="1" s="1"/>
  <c r="P591" i="1" s="1"/>
  <c r="B591" i="1" s="1"/>
  <c r="G592" i="1"/>
  <c r="K592" i="1"/>
  <c r="L592" i="1" s="1"/>
  <c r="M592" i="1" s="1"/>
  <c r="J593" i="1"/>
  <c r="T666" i="1"/>
  <c r="S666" i="1"/>
  <c r="Q665" i="1"/>
  <c r="R665" i="1" s="1"/>
  <c r="C597" i="1"/>
  <c r="I709" i="1"/>
  <c r="A667" i="1"/>
  <c r="O666" i="1"/>
  <c r="D666" i="1"/>
  <c r="E666" i="1" s="1"/>
  <c r="F667" i="1" s="1"/>
  <c r="K593" i="1" l="1"/>
  <c r="L593" i="1" s="1"/>
  <c r="M593" i="1" s="1"/>
  <c r="J594" i="1"/>
  <c r="G593" i="1"/>
  <c r="H592" i="1"/>
  <c r="N592" i="1" s="1"/>
  <c r="P592" i="1" s="1"/>
  <c r="B592" i="1" s="1"/>
  <c r="I710" i="1"/>
  <c r="O667" i="1"/>
  <c r="A668" i="1"/>
  <c r="D667" i="1"/>
  <c r="E667" i="1" s="1"/>
  <c r="F668" i="1" s="1"/>
  <c r="S667" i="1"/>
  <c r="T667" i="1"/>
  <c r="Q666" i="1"/>
  <c r="R666" i="1" s="1"/>
  <c r="C598" i="1"/>
  <c r="H593" i="1" l="1"/>
  <c r="N593" i="1" s="1"/>
  <c r="P593" i="1" s="1"/>
  <c r="B593" i="1" s="1"/>
  <c r="G594" i="1"/>
  <c r="K594" i="1"/>
  <c r="L594" i="1" s="1"/>
  <c r="M594" i="1" s="1"/>
  <c r="J595" i="1"/>
  <c r="C599" i="1"/>
  <c r="A669" i="1"/>
  <c r="O668" i="1"/>
  <c r="D668" i="1"/>
  <c r="E668" i="1" s="1"/>
  <c r="F669" i="1" s="1"/>
  <c r="I711" i="1"/>
  <c r="T668" i="1"/>
  <c r="Q667" i="1"/>
  <c r="R667" i="1" s="1"/>
  <c r="S668" i="1"/>
  <c r="K595" i="1" l="1"/>
  <c r="L595" i="1" s="1"/>
  <c r="M595" i="1" s="1"/>
  <c r="J596" i="1"/>
  <c r="H594" i="1"/>
  <c r="N594" i="1" s="1"/>
  <c r="P594" i="1" s="1"/>
  <c r="B594" i="1" s="1"/>
  <c r="G595" i="1"/>
  <c r="T669" i="1"/>
  <c r="S669" i="1"/>
  <c r="Q668" i="1"/>
  <c r="R668" i="1" s="1"/>
  <c r="I712" i="1"/>
  <c r="O669" i="1"/>
  <c r="A670" i="1"/>
  <c r="D669" i="1"/>
  <c r="E669" i="1" s="1"/>
  <c r="F670" i="1" s="1"/>
  <c r="C600" i="1"/>
  <c r="H595" i="1" l="1"/>
  <c r="N595" i="1" s="1"/>
  <c r="P595" i="1" s="1"/>
  <c r="B595" i="1" s="1"/>
  <c r="G596" i="1"/>
  <c r="K596" i="1"/>
  <c r="L596" i="1" s="1"/>
  <c r="M596" i="1" s="1"/>
  <c r="J597" i="1"/>
  <c r="C601" i="1"/>
  <c r="A671" i="1"/>
  <c r="O670" i="1"/>
  <c r="D670" i="1"/>
  <c r="E670" i="1" s="1"/>
  <c r="F671" i="1" s="1"/>
  <c r="S670" i="1"/>
  <c r="Q669" i="1"/>
  <c r="R669" i="1" s="1"/>
  <c r="T670" i="1"/>
  <c r="I713" i="1"/>
  <c r="K597" i="1" l="1"/>
  <c r="L597" i="1" s="1"/>
  <c r="M597" i="1" s="1"/>
  <c r="J598" i="1"/>
  <c r="H596" i="1"/>
  <c r="N596" i="1" s="1"/>
  <c r="P596" i="1" s="1"/>
  <c r="B596" i="1" s="1"/>
  <c r="G597" i="1"/>
  <c r="C602" i="1"/>
  <c r="T671" i="1"/>
  <c r="Q670" i="1"/>
  <c r="R670" i="1" s="1"/>
  <c r="S671" i="1"/>
  <c r="I714" i="1"/>
  <c r="A672" i="1"/>
  <c r="O671" i="1"/>
  <c r="D671" i="1"/>
  <c r="E671" i="1" s="1"/>
  <c r="F672" i="1" s="1"/>
  <c r="G598" i="1" l="1"/>
  <c r="H597" i="1"/>
  <c r="N597" i="1" s="1"/>
  <c r="P597" i="1" s="1"/>
  <c r="B597" i="1" s="1"/>
  <c r="K598" i="1"/>
  <c r="L598" i="1" s="1"/>
  <c r="M598" i="1" s="1"/>
  <c r="J599" i="1"/>
  <c r="C603" i="1"/>
  <c r="S672" i="1"/>
  <c r="T672" i="1"/>
  <c r="Q671" i="1"/>
  <c r="R671" i="1" s="1"/>
  <c r="A673" i="1"/>
  <c r="O672" i="1"/>
  <c r="D672" i="1"/>
  <c r="E672" i="1" s="1"/>
  <c r="F673" i="1" s="1"/>
  <c r="I715" i="1"/>
  <c r="K599" i="1" l="1"/>
  <c r="L599" i="1" s="1"/>
  <c r="M599" i="1" s="1"/>
  <c r="J600" i="1"/>
  <c r="H598" i="1"/>
  <c r="N598" i="1" s="1"/>
  <c r="P598" i="1" s="1"/>
  <c r="B598" i="1" s="1"/>
  <c r="G599" i="1"/>
  <c r="A674" i="1"/>
  <c r="O673" i="1"/>
  <c r="D673" i="1"/>
  <c r="E673" i="1" s="1"/>
  <c r="F674" i="1" s="1"/>
  <c r="I716" i="1"/>
  <c r="S673" i="1"/>
  <c r="Q672" i="1"/>
  <c r="R672" i="1" s="1"/>
  <c r="T673" i="1"/>
  <c r="C604" i="1"/>
  <c r="G600" i="1" l="1"/>
  <c r="H599" i="1"/>
  <c r="N599" i="1" s="1"/>
  <c r="P599" i="1" s="1"/>
  <c r="B599" i="1" s="1"/>
  <c r="K600" i="1"/>
  <c r="L600" i="1" s="1"/>
  <c r="M600" i="1" s="1"/>
  <c r="J601" i="1"/>
  <c r="C605" i="1"/>
  <c r="T674" i="1"/>
  <c r="S674" i="1"/>
  <c r="Q673" i="1"/>
  <c r="R673" i="1" s="1"/>
  <c r="O674" i="1"/>
  <c r="A675" i="1"/>
  <c r="D674" i="1"/>
  <c r="E674" i="1" s="1"/>
  <c r="F675" i="1" s="1"/>
  <c r="I717" i="1"/>
  <c r="K601" i="1" l="1"/>
  <c r="L601" i="1" s="1"/>
  <c r="M601" i="1" s="1"/>
  <c r="J602" i="1"/>
  <c r="H600" i="1"/>
  <c r="N600" i="1" s="1"/>
  <c r="P600" i="1" s="1"/>
  <c r="B600" i="1" s="1"/>
  <c r="G601" i="1"/>
  <c r="I718" i="1"/>
  <c r="A676" i="1"/>
  <c r="O675" i="1"/>
  <c r="D675" i="1"/>
  <c r="E675" i="1" s="1"/>
  <c r="F676" i="1" s="1"/>
  <c r="T675" i="1"/>
  <c r="S675" i="1"/>
  <c r="Q674" i="1"/>
  <c r="R674" i="1" s="1"/>
  <c r="C606" i="1"/>
  <c r="G602" i="1" l="1"/>
  <c r="H601" i="1"/>
  <c r="N601" i="1" s="1"/>
  <c r="P601" i="1" s="1"/>
  <c r="B601" i="1" s="1"/>
  <c r="K602" i="1"/>
  <c r="L602" i="1" s="1"/>
  <c r="M602" i="1" s="1"/>
  <c r="J603" i="1"/>
  <c r="I719" i="1"/>
  <c r="C607" i="1"/>
  <c r="S676" i="1"/>
  <c r="Q675" i="1"/>
  <c r="R675" i="1" s="1"/>
  <c r="T676" i="1"/>
  <c r="A677" i="1"/>
  <c r="O676" i="1"/>
  <c r="D676" i="1"/>
  <c r="E676" i="1" s="1"/>
  <c r="F677" i="1" s="1"/>
  <c r="K603" i="1" l="1"/>
  <c r="L603" i="1" s="1"/>
  <c r="M603" i="1" s="1"/>
  <c r="J604" i="1"/>
  <c r="H602" i="1"/>
  <c r="N602" i="1" s="1"/>
  <c r="P602" i="1" s="1"/>
  <c r="B602" i="1" s="1"/>
  <c r="G603" i="1"/>
  <c r="A678" i="1"/>
  <c r="O677" i="1"/>
  <c r="D677" i="1"/>
  <c r="E677" i="1" s="1"/>
  <c r="F678" i="1" s="1"/>
  <c r="I720" i="1"/>
  <c r="T677" i="1"/>
  <c r="S677" i="1"/>
  <c r="Q676" i="1"/>
  <c r="R676" i="1" s="1"/>
  <c r="C608" i="1"/>
  <c r="G604" i="1" l="1"/>
  <c r="H603" i="1"/>
  <c r="N603" i="1" s="1"/>
  <c r="P603" i="1" s="1"/>
  <c r="B603" i="1" s="1"/>
  <c r="K604" i="1"/>
  <c r="L604" i="1" s="1"/>
  <c r="M604" i="1" s="1"/>
  <c r="J605" i="1"/>
  <c r="T678" i="1"/>
  <c r="S678" i="1"/>
  <c r="Q677" i="1"/>
  <c r="R677" i="1" s="1"/>
  <c r="I721" i="1"/>
  <c r="C609" i="1"/>
  <c r="O678" i="1"/>
  <c r="A679" i="1"/>
  <c r="D678" i="1"/>
  <c r="E678" i="1" s="1"/>
  <c r="F679" i="1" s="1"/>
  <c r="K605" i="1" l="1"/>
  <c r="L605" i="1" s="1"/>
  <c r="M605" i="1" s="1"/>
  <c r="J606" i="1"/>
  <c r="H604" i="1"/>
  <c r="N604" i="1" s="1"/>
  <c r="P604" i="1" s="1"/>
  <c r="B604" i="1" s="1"/>
  <c r="G605" i="1"/>
  <c r="T679" i="1"/>
  <c r="S679" i="1"/>
  <c r="Q678" i="1"/>
  <c r="R678" i="1" s="1"/>
  <c r="I722" i="1"/>
  <c r="A680" i="1"/>
  <c r="O679" i="1"/>
  <c r="D679" i="1"/>
  <c r="E679" i="1" s="1"/>
  <c r="F680" i="1" s="1"/>
  <c r="C610" i="1"/>
  <c r="H605" i="1" l="1"/>
  <c r="N605" i="1" s="1"/>
  <c r="P605" i="1" s="1"/>
  <c r="B605" i="1" s="1"/>
  <c r="G606" i="1"/>
  <c r="K606" i="1"/>
  <c r="L606" i="1" s="1"/>
  <c r="M606" i="1" s="1"/>
  <c r="J607" i="1"/>
  <c r="I723" i="1"/>
  <c r="T680" i="1"/>
  <c r="Q679" i="1"/>
  <c r="R679" i="1" s="1"/>
  <c r="S680" i="1"/>
  <c r="C611" i="1"/>
  <c r="A681" i="1"/>
  <c r="O680" i="1"/>
  <c r="D680" i="1"/>
  <c r="E680" i="1" s="1"/>
  <c r="F681" i="1" s="1"/>
  <c r="K607" i="1" l="1"/>
  <c r="L607" i="1" s="1"/>
  <c r="M607" i="1" s="1"/>
  <c r="J608" i="1"/>
  <c r="G607" i="1"/>
  <c r="H606" i="1"/>
  <c r="N606" i="1" s="1"/>
  <c r="P606" i="1" s="1"/>
  <c r="B606" i="1" s="1"/>
  <c r="C612" i="1"/>
  <c r="T681" i="1"/>
  <c r="S681" i="1"/>
  <c r="Q680" i="1"/>
  <c r="R680" i="1" s="1"/>
  <c r="O681" i="1"/>
  <c r="A682" i="1"/>
  <c r="D681" i="1"/>
  <c r="E681" i="1" s="1"/>
  <c r="F682" i="1" s="1"/>
  <c r="I724" i="1"/>
  <c r="H607" i="1" l="1"/>
  <c r="N607" i="1" s="1"/>
  <c r="P607" i="1" s="1"/>
  <c r="B607" i="1" s="1"/>
  <c r="G608" i="1"/>
  <c r="K608" i="1"/>
  <c r="L608" i="1" s="1"/>
  <c r="M608" i="1" s="1"/>
  <c r="J609" i="1"/>
  <c r="I725" i="1"/>
  <c r="A683" i="1"/>
  <c r="O682" i="1"/>
  <c r="D682" i="1"/>
  <c r="E682" i="1" s="1"/>
  <c r="F683" i="1" s="1"/>
  <c r="T682" i="1"/>
  <c r="S682" i="1"/>
  <c r="Q681" i="1"/>
  <c r="R681" i="1" s="1"/>
  <c r="C613" i="1"/>
  <c r="K609" i="1" l="1"/>
  <c r="L609" i="1" s="1"/>
  <c r="M609" i="1" s="1"/>
  <c r="J610" i="1"/>
  <c r="H608" i="1"/>
  <c r="N608" i="1" s="1"/>
  <c r="P608" i="1" s="1"/>
  <c r="B608" i="1" s="1"/>
  <c r="G609" i="1"/>
  <c r="I726" i="1"/>
  <c r="A684" i="1"/>
  <c r="O683" i="1"/>
  <c r="D683" i="1"/>
  <c r="E683" i="1" s="1"/>
  <c r="F684" i="1" s="1"/>
  <c r="C614" i="1"/>
  <c r="T683" i="1"/>
  <c r="Q682" i="1"/>
  <c r="R682" i="1" s="1"/>
  <c r="S683" i="1"/>
  <c r="G610" i="1" l="1"/>
  <c r="H609" i="1"/>
  <c r="N609" i="1" s="1"/>
  <c r="P609" i="1" s="1"/>
  <c r="B609" i="1" s="1"/>
  <c r="K610" i="1"/>
  <c r="L610" i="1" s="1"/>
  <c r="M610" i="1" s="1"/>
  <c r="J611" i="1"/>
  <c r="I727" i="1"/>
  <c r="C615" i="1"/>
  <c r="S684" i="1"/>
  <c r="Q683" i="1"/>
  <c r="R683" i="1" s="1"/>
  <c r="T684" i="1"/>
  <c r="A685" i="1"/>
  <c r="O684" i="1"/>
  <c r="D684" i="1"/>
  <c r="E684" i="1" s="1"/>
  <c r="F685" i="1" s="1"/>
  <c r="H610" i="1" l="1"/>
  <c r="N610" i="1" s="1"/>
  <c r="P610" i="1" s="1"/>
  <c r="B610" i="1" s="1"/>
  <c r="G611" i="1"/>
  <c r="K611" i="1"/>
  <c r="L611" i="1" s="1"/>
  <c r="M611" i="1" s="1"/>
  <c r="J612" i="1"/>
  <c r="T685" i="1"/>
  <c r="S685" i="1"/>
  <c r="Q684" i="1"/>
  <c r="R684" i="1" s="1"/>
  <c r="C616" i="1"/>
  <c r="I728" i="1"/>
  <c r="A686" i="1"/>
  <c r="O685" i="1"/>
  <c r="D685" i="1"/>
  <c r="E685" i="1" s="1"/>
  <c r="F686" i="1" s="1"/>
  <c r="K612" i="1" l="1"/>
  <c r="L612" i="1" s="1"/>
  <c r="M612" i="1" s="1"/>
  <c r="J613" i="1"/>
  <c r="H611" i="1"/>
  <c r="N611" i="1" s="1"/>
  <c r="P611" i="1" s="1"/>
  <c r="B611" i="1" s="1"/>
  <c r="G612" i="1"/>
  <c r="A687" i="1"/>
  <c r="O686" i="1"/>
  <c r="D686" i="1"/>
  <c r="E686" i="1" s="1"/>
  <c r="F687" i="1" s="1"/>
  <c r="C617" i="1"/>
  <c r="S686" i="1"/>
  <c r="Q685" i="1"/>
  <c r="R685" i="1" s="1"/>
  <c r="T686" i="1"/>
  <c r="I729" i="1"/>
  <c r="G613" i="1" l="1"/>
  <c r="H612" i="1"/>
  <c r="N612" i="1" s="1"/>
  <c r="P612" i="1" s="1"/>
  <c r="B612" i="1" s="1"/>
  <c r="K613" i="1"/>
  <c r="L613" i="1" s="1"/>
  <c r="M613" i="1" s="1"/>
  <c r="J614" i="1"/>
  <c r="I730" i="1"/>
  <c r="C618" i="1"/>
  <c r="T687" i="1"/>
  <c r="S687" i="1"/>
  <c r="Q686" i="1"/>
  <c r="R686" i="1" s="1"/>
  <c r="A688" i="1"/>
  <c r="O687" i="1"/>
  <c r="D687" i="1"/>
  <c r="E687" i="1" s="1"/>
  <c r="F688" i="1" s="1"/>
  <c r="K614" i="1" l="1"/>
  <c r="L614" i="1" s="1"/>
  <c r="M614" i="1" s="1"/>
  <c r="J615" i="1"/>
  <c r="H613" i="1"/>
  <c r="N613" i="1" s="1"/>
  <c r="P613" i="1" s="1"/>
  <c r="B613" i="1" s="1"/>
  <c r="G614" i="1"/>
  <c r="I731" i="1"/>
  <c r="S688" i="1"/>
  <c r="T688" i="1"/>
  <c r="Q687" i="1"/>
  <c r="R687" i="1" s="1"/>
  <c r="A689" i="1"/>
  <c r="O688" i="1"/>
  <c r="D688" i="1"/>
  <c r="E688" i="1" s="1"/>
  <c r="F689" i="1" s="1"/>
  <c r="C619" i="1"/>
  <c r="G615" i="1" l="1"/>
  <c r="H614" i="1"/>
  <c r="N614" i="1" s="1"/>
  <c r="P614" i="1" s="1"/>
  <c r="B614" i="1" s="1"/>
  <c r="K615" i="1"/>
  <c r="L615" i="1" s="1"/>
  <c r="M615" i="1" s="1"/>
  <c r="J616" i="1"/>
  <c r="T689" i="1"/>
  <c r="S689" i="1"/>
  <c r="Q688" i="1"/>
  <c r="R688" i="1" s="1"/>
  <c r="I732" i="1"/>
  <c r="C620" i="1"/>
  <c r="A690" i="1"/>
  <c r="O689" i="1"/>
  <c r="D689" i="1"/>
  <c r="E689" i="1" s="1"/>
  <c r="F690" i="1" s="1"/>
  <c r="K616" i="1" l="1"/>
  <c r="L616" i="1" s="1"/>
  <c r="M616" i="1" s="1"/>
  <c r="J617" i="1"/>
  <c r="H615" i="1"/>
  <c r="N615" i="1" s="1"/>
  <c r="P615" i="1" s="1"/>
  <c r="B615" i="1" s="1"/>
  <c r="G616" i="1"/>
  <c r="C621" i="1"/>
  <c r="T690" i="1"/>
  <c r="S690" i="1"/>
  <c r="Q689" i="1"/>
  <c r="R689" i="1" s="1"/>
  <c r="I733" i="1"/>
  <c r="O690" i="1"/>
  <c r="A691" i="1"/>
  <c r="D690" i="1"/>
  <c r="E690" i="1" s="1"/>
  <c r="F691" i="1" s="1"/>
  <c r="H616" i="1" l="1"/>
  <c r="N616" i="1" s="1"/>
  <c r="P616" i="1" s="1"/>
  <c r="B616" i="1" s="1"/>
  <c r="G617" i="1"/>
  <c r="K617" i="1"/>
  <c r="L617" i="1" s="1"/>
  <c r="M617" i="1" s="1"/>
  <c r="J618" i="1"/>
  <c r="A692" i="1"/>
  <c r="O691" i="1"/>
  <c r="D691" i="1"/>
  <c r="E691" i="1" s="1"/>
  <c r="F692" i="1" s="1"/>
  <c r="C622" i="1"/>
  <c r="T691" i="1"/>
  <c r="S691" i="1"/>
  <c r="Q690" i="1"/>
  <c r="R690" i="1" s="1"/>
  <c r="I734" i="1"/>
  <c r="K618" i="1" l="1"/>
  <c r="L618" i="1" s="1"/>
  <c r="M618" i="1" s="1"/>
  <c r="J619" i="1"/>
  <c r="G618" i="1"/>
  <c r="H617" i="1"/>
  <c r="N617" i="1" s="1"/>
  <c r="P617" i="1" s="1"/>
  <c r="B617" i="1" s="1"/>
  <c r="A693" i="1"/>
  <c r="O692" i="1"/>
  <c r="D692" i="1"/>
  <c r="E692" i="1" s="1"/>
  <c r="F693" i="1" s="1"/>
  <c r="T692" i="1"/>
  <c r="Q691" i="1"/>
  <c r="R691" i="1" s="1"/>
  <c r="S692" i="1"/>
  <c r="I735" i="1"/>
  <c r="C623" i="1"/>
  <c r="H618" i="1" l="1"/>
  <c r="N618" i="1" s="1"/>
  <c r="P618" i="1" s="1"/>
  <c r="B618" i="1" s="1"/>
  <c r="G619" i="1"/>
  <c r="K619" i="1"/>
  <c r="L619" i="1" s="1"/>
  <c r="M619" i="1" s="1"/>
  <c r="J620" i="1"/>
  <c r="A694" i="1"/>
  <c r="O693" i="1"/>
  <c r="D693" i="1"/>
  <c r="E693" i="1" s="1"/>
  <c r="F694" i="1" s="1"/>
  <c r="S693" i="1"/>
  <c r="Q692" i="1"/>
  <c r="R692" i="1" s="1"/>
  <c r="T693" i="1"/>
  <c r="C624" i="1"/>
  <c r="I736" i="1"/>
  <c r="K620" i="1" l="1"/>
  <c r="L620" i="1" s="1"/>
  <c r="M620" i="1" s="1"/>
  <c r="J621" i="1"/>
  <c r="H619" i="1"/>
  <c r="N619" i="1" s="1"/>
  <c r="P619" i="1" s="1"/>
  <c r="B619" i="1" s="1"/>
  <c r="G620" i="1"/>
  <c r="C625" i="1"/>
  <c r="O694" i="1"/>
  <c r="A695" i="1"/>
  <c r="D694" i="1"/>
  <c r="E694" i="1" s="1"/>
  <c r="F695" i="1" s="1"/>
  <c r="T694" i="1"/>
  <c r="S694" i="1"/>
  <c r="Q693" i="1"/>
  <c r="R693" i="1" s="1"/>
  <c r="I737" i="1"/>
  <c r="H620" i="1" l="1"/>
  <c r="N620" i="1" s="1"/>
  <c r="P620" i="1" s="1"/>
  <c r="B620" i="1" s="1"/>
  <c r="G621" i="1"/>
  <c r="K621" i="1"/>
  <c r="L621" i="1" s="1"/>
  <c r="M621" i="1" s="1"/>
  <c r="J622" i="1"/>
  <c r="I738" i="1"/>
  <c r="A696" i="1"/>
  <c r="O695" i="1"/>
  <c r="D695" i="1"/>
  <c r="E695" i="1" s="1"/>
  <c r="F696" i="1" s="1"/>
  <c r="C626" i="1"/>
  <c r="S695" i="1"/>
  <c r="Q694" i="1"/>
  <c r="R694" i="1" s="1"/>
  <c r="T695" i="1"/>
  <c r="K622" i="1" l="1"/>
  <c r="L622" i="1" s="1"/>
  <c r="M622" i="1" s="1"/>
  <c r="J623" i="1"/>
  <c r="H621" i="1"/>
  <c r="N621" i="1" s="1"/>
  <c r="P621" i="1" s="1"/>
  <c r="B621" i="1" s="1"/>
  <c r="G622" i="1"/>
  <c r="I739" i="1"/>
  <c r="A697" i="1"/>
  <c r="O696" i="1"/>
  <c r="D696" i="1"/>
  <c r="E696" i="1" s="1"/>
  <c r="F697" i="1" s="1"/>
  <c r="C627" i="1"/>
  <c r="T696" i="1"/>
  <c r="Q695" i="1"/>
  <c r="R695" i="1" s="1"/>
  <c r="S696" i="1"/>
  <c r="H622" i="1" l="1"/>
  <c r="N622" i="1" s="1"/>
  <c r="P622" i="1" s="1"/>
  <c r="B622" i="1" s="1"/>
  <c r="G623" i="1"/>
  <c r="K623" i="1"/>
  <c r="L623" i="1" s="1"/>
  <c r="M623" i="1" s="1"/>
  <c r="J624" i="1"/>
  <c r="C628" i="1"/>
  <c r="I740" i="1"/>
  <c r="S697" i="1"/>
  <c r="Q696" i="1"/>
  <c r="R696" i="1" s="1"/>
  <c r="T697" i="1"/>
  <c r="A698" i="1"/>
  <c r="O697" i="1"/>
  <c r="D697" i="1"/>
  <c r="E697" i="1" s="1"/>
  <c r="F698" i="1" s="1"/>
  <c r="K624" i="1" l="1"/>
  <c r="L624" i="1" s="1"/>
  <c r="M624" i="1" s="1"/>
  <c r="J625" i="1"/>
  <c r="G624" i="1"/>
  <c r="H623" i="1"/>
  <c r="N623" i="1" s="1"/>
  <c r="P623" i="1" s="1"/>
  <c r="B623" i="1" s="1"/>
  <c r="A699" i="1"/>
  <c r="O698" i="1"/>
  <c r="D698" i="1"/>
  <c r="E698" i="1" s="1"/>
  <c r="F699" i="1" s="1"/>
  <c r="I741" i="1"/>
  <c r="C629" i="1"/>
  <c r="T698" i="1"/>
  <c r="S698" i="1"/>
  <c r="Q697" i="1"/>
  <c r="R697" i="1" s="1"/>
  <c r="H624" i="1" l="1"/>
  <c r="N624" i="1" s="1"/>
  <c r="P624" i="1" s="1"/>
  <c r="B624" i="1" s="1"/>
  <c r="G625" i="1"/>
  <c r="K625" i="1"/>
  <c r="L625" i="1" s="1"/>
  <c r="M625" i="1" s="1"/>
  <c r="J626" i="1"/>
  <c r="O699" i="1"/>
  <c r="A700" i="1"/>
  <c r="D699" i="1"/>
  <c r="E699" i="1" s="1"/>
  <c r="F700" i="1" s="1"/>
  <c r="C630" i="1"/>
  <c r="I742" i="1"/>
  <c r="T699" i="1"/>
  <c r="Q698" i="1"/>
  <c r="R698" i="1" s="1"/>
  <c r="S699" i="1"/>
  <c r="H625" i="1" l="1"/>
  <c r="N625" i="1" s="1"/>
  <c r="P625" i="1" s="1"/>
  <c r="B625" i="1" s="1"/>
  <c r="G626" i="1"/>
  <c r="K626" i="1"/>
  <c r="L626" i="1" s="1"/>
  <c r="M626" i="1" s="1"/>
  <c r="J627" i="1"/>
  <c r="I743" i="1"/>
  <c r="A701" i="1"/>
  <c r="O700" i="1"/>
  <c r="D700" i="1"/>
  <c r="E700" i="1" s="1"/>
  <c r="F701" i="1" s="1"/>
  <c r="Q699" i="1"/>
  <c r="R699" i="1" s="1"/>
  <c r="T700" i="1"/>
  <c r="S700" i="1"/>
  <c r="C631" i="1"/>
  <c r="K627" i="1" l="1"/>
  <c r="L627" i="1" s="1"/>
  <c r="M627" i="1" s="1"/>
  <c r="J628" i="1"/>
  <c r="G627" i="1"/>
  <c r="H626" i="1"/>
  <c r="N626" i="1" s="1"/>
  <c r="P626" i="1" s="1"/>
  <c r="B626" i="1" s="1"/>
  <c r="A702" i="1"/>
  <c r="O701" i="1"/>
  <c r="D701" i="1"/>
  <c r="E701" i="1" s="1"/>
  <c r="F702" i="1" s="1"/>
  <c r="C632" i="1"/>
  <c r="Q700" i="1"/>
  <c r="R700" i="1" s="1"/>
  <c r="S701" i="1"/>
  <c r="T701" i="1"/>
  <c r="I744" i="1"/>
  <c r="H627" i="1" l="1"/>
  <c r="N627" i="1" s="1"/>
  <c r="P627" i="1" s="1"/>
  <c r="B627" i="1" s="1"/>
  <c r="G628" i="1"/>
  <c r="K628" i="1"/>
  <c r="L628" i="1" s="1"/>
  <c r="M628" i="1" s="1"/>
  <c r="J629" i="1"/>
  <c r="I745" i="1"/>
  <c r="Q701" i="1"/>
  <c r="R701" i="1" s="1"/>
  <c r="T702" i="1"/>
  <c r="S702" i="1"/>
  <c r="C633" i="1"/>
  <c r="O702" i="1"/>
  <c r="A703" i="1"/>
  <c r="D702" i="1"/>
  <c r="E702" i="1" s="1"/>
  <c r="F703" i="1" s="1"/>
  <c r="K629" i="1" l="1"/>
  <c r="L629" i="1" s="1"/>
  <c r="M629" i="1" s="1"/>
  <c r="J630" i="1"/>
  <c r="H628" i="1"/>
  <c r="N628" i="1" s="1"/>
  <c r="P628" i="1" s="1"/>
  <c r="B628" i="1" s="1"/>
  <c r="G629" i="1"/>
  <c r="C634" i="1"/>
  <c r="A704" i="1"/>
  <c r="O703" i="1"/>
  <c r="D703" i="1"/>
  <c r="E703" i="1" s="1"/>
  <c r="F704" i="1" s="1"/>
  <c r="I746" i="1"/>
  <c r="Q702" i="1"/>
  <c r="R702" i="1" s="1"/>
  <c r="T703" i="1"/>
  <c r="S703" i="1"/>
  <c r="G630" i="1" l="1"/>
  <c r="H629" i="1"/>
  <c r="N629" i="1" s="1"/>
  <c r="P629" i="1" s="1"/>
  <c r="B629" i="1" s="1"/>
  <c r="K630" i="1"/>
  <c r="L630" i="1" s="1"/>
  <c r="M630" i="1" s="1"/>
  <c r="J631" i="1"/>
  <c r="Q703" i="1"/>
  <c r="R703" i="1" s="1"/>
  <c r="S704" i="1"/>
  <c r="T704" i="1"/>
  <c r="C635" i="1"/>
  <c r="I747" i="1"/>
  <c r="A705" i="1"/>
  <c r="O704" i="1"/>
  <c r="D704" i="1"/>
  <c r="E704" i="1" s="1"/>
  <c r="F705" i="1" s="1"/>
  <c r="K631" i="1" l="1"/>
  <c r="L631" i="1" s="1"/>
  <c r="M631" i="1" s="1"/>
  <c r="J632" i="1"/>
  <c r="G631" i="1"/>
  <c r="H630" i="1"/>
  <c r="N630" i="1" s="1"/>
  <c r="P630" i="1" s="1"/>
  <c r="B630" i="1" s="1"/>
  <c r="I748" i="1"/>
  <c r="Q704" i="1"/>
  <c r="R704" i="1" s="1"/>
  <c r="T705" i="1"/>
  <c r="S705" i="1"/>
  <c r="A706" i="1"/>
  <c r="O705" i="1"/>
  <c r="D705" i="1"/>
  <c r="E705" i="1" s="1"/>
  <c r="F706" i="1" s="1"/>
  <c r="C636" i="1"/>
  <c r="H631" i="1" l="1"/>
  <c r="N631" i="1" s="1"/>
  <c r="P631" i="1" s="1"/>
  <c r="B631" i="1" s="1"/>
  <c r="G632" i="1"/>
  <c r="K632" i="1"/>
  <c r="L632" i="1" s="1"/>
  <c r="M632" i="1" s="1"/>
  <c r="J633" i="1"/>
  <c r="Q705" i="1"/>
  <c r="R705" i="1" s="1"/>
  <c r="T706" i="1"/>
  <c r="S706" i="1"/>
  <c r="A707" i="1"/>
  <c r="O706" i="1"/>
  <c r="D706" i="1"/>
  <c r="E706" i="1" s="1"/>
  <c r="F707" i="1" s="1"/>
  <c r="C637" i="1"/>
  <c r="I749" i="1"/>
  <c r="K633" i="1" l="1"/>
  <c r="L633" i="1" s="1"/>
  <c r="M633" i="1" s="1"/>
  <c r="J634" i="1"/>
  <c r="G633" i="1"/>
  <c r="H632" i="1"/>
  <c r="N632" i="1" s="1"/>
  <c r="P632" i="1" s="1"/>
  <c r="B632" i="1" s="1"/>
  <c r="Q706" i="1"/>
  <c r="R706" i="1" s="1"/>
  <c r="T707" i="1"/>
  <c r="S707" i="1"/>
  <c r="I750" i="1"/>
  <c r="C638" i="1"/>
  <c r="A708" i="1"/>
  <c r="O707" i="1"/>
  <c r="D707" i="1"/>
  <c r="E707" i="1" s="1"/>
  <c r="F708" i="1" s="1"/>
  <c r="H633" i="1" l="1"/>
  <c r="N633" i="1" s="1"/>
  <c r="P633" i="1" s="1"/>
  <c r="B633" i="1" s="1"/>
  <c r="G634" i="1"/>
  <c r="K634" i="1"/>
  <c r="L634" i="1" s="1"/>
  <c r="M634" i="1" s="1"/>
  <c r="J635" i="1"/>
  <c r="Q707" i="1"/>
  <c r="R707" i="1" s="1"/>
  <c r="T708" i="1"/>
  <c r="S708" i="1"/>
  <c r="C639" i="1"/>
  <c r="A709" i="1"/>
  <c r="O708" i="1"/>
  <c r="D708" i="1"/>
  <c r="E708" i="1" s="1"/>
  <c r="F709" i="1" s="1"/>
  <c r="I751" i="1"/>
  <c r="K635" i="1" l="1"/>
  <c r="L635" i="1" s="1"/>
  <c r="M635" i="1" s="1"/>
  <c r="J636" i="1"/>
  <c r="G635" i="1"/>
  <c r="H634" i="1"/>
  <c r="N634" i="1" s="1"/>
  <c r="P634" i="1" s="1"/>
  <c r="B634" i="1" s="1"/>
  <c r="I752" i="1"/>
  <c r="Q708" i="1"/>
  <c r="R708" i="1" s="1"/>
  <c r="T709" i="1"/>
  <c r="S709" i="1"/>
  <c r="C640" i="1"/>
  <c r="A710" i="1"/>
  <c r="O709" i="1"/>
  <c r="D709" i="1"/>
  <c r="E709" i="1" s="1"/>
  <c r="F710" i="1" s="1"/>
  <c r="H635" i="1" l="1"/>
  <c r="N635" i="1" s="1"/>
  <c r="P635" i="1" s="1"/>
  <c r="B635" i="1" s="1"/>
  <c r="G636" i="1"/>
  <c r="K636" i="1"/>
  <c r="L636" i="1" s="1"/>
  <c r="M636" i="1" s="1"/>
  <c r="J637" i="1"/>
  <c r="A711" i="1"/>
  <c r="O710" i="1"/>
  <c r="D710" i="1"/>
  <c r="E710" i="1" s="1"/>
  <c r="F711" i="1" s="1"/>
  <c r="I753" i="1"/>
  <c r="Q709" i="1"/>
  <c r="R709" i="1" s="1"/>
  <c r="T710" i="1"/>
  <c r="S710" i="1"/>
  <c r="C641" i="1"/>
  <c r="K637" i="1" l="1"/>
  <c r="L637" i="1" s="1"/>
  <c r="M637" i="1" s="1"/>
  <c r="J638" i="1"/>
  <c r="H636" i="1"/>
  <c r="N636" i="1" s="1"/>
  <c r="P636" i="1" s="1"/>
  <c r="B636" i="1" s="1"/>
  <c r="G637" i="1"/>
  <c r="Q710" i="1"/>
  <c r="R710" i="1" s="1"/>
  <c r="T711" i="1"/>
  <c r="S711" i="1"/>
  <c r="I754" i="1"/>
  <c r="C642" i="1"/>
  <c r="A712" i="1"/>
  <c r="O711" i="1"/>
  <c r="D711" i="1"/>
  <c r="E711" i="1" s="1"/>
  <c r="F712" i="1" s="1"/>
  <c r="H637" i="1" l="1"/>
  <c r="N637" i="1" s="1"/>
  <c r="P637" i="1" s="1"/>
  <c r="B637" i="1" s="1"/>
  <c r="G638" i="1"/>
  <c r="K638" i="1"/>
  <c r="L638" i="1" s="1"/>
  <c r="M638" i="1" s="1"/>
  <c r="J639" i="1"/>
  <c r="C643" i="1"/>
  <c r="Q711" i="1"/>
  <c r="R711" i="1" s="1"/>
  <c r="T712" i="1"/>
  <c r="S712" i="1"/>
  <c r="I755" i="1"/>
  <c r="O712" i="1"/>
  <c r="A713" i="1"/>
  <c r="D712" i="1"/>
  <c r="E712" i="1" s="1"/>
  <c r="F713" i="1" s="1"/>
  <c r="K639" i="1" l="1"/>
  <c r="L639" i="1" s="1"/>
  <c r="M639" i="1" s="1"/>
  <c r="J640" i="1"/>
  <c r="G639" i="1"/>
  <c r="H638" i="1"/>
  <c r="N638" i="1" s="1"/>
  <c r="P638" i="1" s="1"/>
  <c r="B638" i="1" s="1"/>
  <c r="Q712" i="1"/>
  <c r="R712" i="1" s="1"/>
  <c r="T713" i="1"/>
  <c r="S713" i="1"/>
  <c r="I756" i="1"/>
  <c r="A714" i="1"/>
  <c r="O713" i="1"/>
  <c r="D713" i="1"/>
  <c r="E713" i="1" s="1"/>
  <c r="F714" i="1" s="1"/>
  <c r="C644" i="1"/>
  <c r="H639" i="1" l="1"/>
  <c r="N639" i="1" s="1"/>
  <c r="P639" i="1" s="1"/>
  <c r="B639" i="1" s="1"/>
  <c r="G640" i="1"/>
  <c r="K640" i="1"/>
  <c r="L640" i="1" s="1"/>
  <c r="M640" i="1" s="1"/>
  <c r="J641" i="1"/>
  <c r="A715" i="1"/>
  <c r="O714" i="1"/>
  <c r="D714" i="1"/>
  <c r="E714" i="1" s="1"/>
  <c r="F715" i="1" s="1"/>
  <c r="Q713" i="1"/>
  <c r="R713" i="1" s="1"/>
  <c r="T714" i="1"/>
  <c r="S714" i="1"/>
  <c r="C645" i="1"/>
  <c r="I757" i="1"/>
  <c r="H640" i="1" l="1"/>
  <c r="N640" i="1" s="1"/>
  <c r="P640" i="1" s="1"/>
  <c r="B640" i="1" s="1"/>
  <c r="G641" i="1"/>
  <c r="K641" i="1"/>
  <c r="L641" i="1" s="1"/>
  <c r="M641" i="1" s="1"/>
  <c r="J642" i="1"/>
  <c r="Q714" i="1"/>
  <c r="R714" i="1" s="1"/>
  <c r="T715" i="1"/>
  <c r="S715" i="1"/>
  <c r="I758" i="1"/>
  <c r="A716" i="1"/>
  <c r="O715" i="1"/>
  <c r="D715" i="1"/>
  <c r="E715" i="1" s="1"/>
  <c r="F716" i="1" s="1"/>
  <c r="C646" i="1"/>
  <c r="H641" i="1" l="1"/>
  <c r="N641" i="1" s="1"/>
  <c r="P641" i="1" s="1"/>
  <c r="B641" i="1" s="1"/>
  <c r="G642" i="1"/>
  <c r="K642" i="1"/>
  <c r="L642" i="1" s="1"/>
  <c r="M642" i="1" s="1"/>
  <c r="J643" i="1"/>
  <c r="Q715" i="1"/>
  <c r="R715" i="1" s="1"/>
  <c r="T716" i="1"/>
  <c r="S716" i="1"/>
  <c r="I759" i="1"/>
  <c r="C647" i="1"/>
  <c r="A717" i="1"/>
  <c r="O716" i="1"/>
  <c r="D716" i="1"/>
  <c r="E716" i="1" s="1"/>
  <c r="F717" i="1" s="1"/>
  <c r="K643" i="1" l="1"/>
  <c r="L643" i="1" s="1"/>
  <c r="M643" i="1" s="1"/>
  <c r="J644" i="1"/>
  <c r="G643" i="1"/>
  <c r="H642" i="1"/>
  <c r="N642" i="1" s="1"/>
  <c r="P642" i="1" s="1"/>
  <c r="B642" i="1" s="1"/>
  <c r="Q716" i="1"/>
  <c r="R716" i="1" s="1"/>
  <c r="T717" i="1"/>
  <c r="S717" i="1"/>
  <c r="C648" i="1"/>
  <c r="A718" i="1"/>
  <c r="O717" i="1"/>
  <c r="D717" i="1"/>
  <c r="E717" i="1" s="1"/>
  <c r="F718" i="1" s="1"/>
  <c r="I760" i="1"/>
  <c r="H643" i="1" l="1"/>
  <c r="N643" i="1" s="1"/>
  <c r="P643" i="1" s="1"/>
  <c r="B643" i="1" s="1"/>
  <c r="G644" i="1"/>
  <c r="K644" i="1"/>
  <c r="L644" i="1" s="1"/>
  <c r="M644" i="1" s="1"/>
  <c r="J645" i="1"/>
  <c r="A719" i="1"/>
  <c r="O718" i="1"/>
  <c r="D718" i="1"/>
  <c r="E718" i="1" s="1"/>
  <c r="F719" i="1" s="1"/>
  <c r="I761" i="1"/>
  <c r="Q717" i="1"/>
  <c r="R717" i="1" s="1"/>
  <c r="S718" i="1"/>
  <c r="T718" i="1"/>
  <c r="C649" i="1"/>
  <c r="K645" i="1" l="1"/>
  <c r="L645" i="1" s="1"/>
  <c r="M645" i="1" s="1"/>
  <c r="J646" i="1"/>
  <c r="G645" i="1"/>
  <c r="H644" i="1"/>
  <c r="N644" i="1" s="1"/>
  <c r="P644" i="1" s="1"/>
  <c r="B644" i="1" s="1"/>
  <c r="Q718" i="1"/>
  <c r="R718" i="1" s="1"/>
  <c r="T719" i="1"/>
  <c r="S719" i="1"/>
  <c r="C650" i="1"/>
  <c r="A720" i="1"/>
  <c r="O719" i="1"/>
  <c r="D719" i="1"/>
  <c r="E719" i="1" s="1"/>
  <c r="F720" i="1" s="1"/>
  <c r="I762" i="1"/>
  <c r="H645" i="1" l="1"/>
  <c r="N645" i="1" s="1"/>
  <c r="P645" i="1" s="1"/>
  <c r="B645" i="1" s="1"/>
  <c r="G646" i="1"/>
  <c r="K646" i="1"/>
  <c r="L646" i="1" s="1"/>
  <c r="M646" i="1" s="1"/>
  <c r="J647" i="1"/>
  <c r="Q719" i="1"/>
  <c r="R719" i="1" s="1"/>
  <c r="T720" i="1"/>
  <c r="S720" i="1"/>
  <c r="I763" i="1"/>
  <c r="A721" i="1"/>
  <c r="O720" i="1"/>
  <c r="D720" i="1"/>
  <c r="E720" i="1" s="1"/>
  <c r="F721" i="1" s="1"/>
  <c r="C651" i="1"/>
  <c r="K647" i="1" l="1"/>
  <c r="L647" i="1" s="1"/>
  <c r="M647" i="1" s="1"/>
  <c r="J648" i="1"/>
  <c r="H646" i="1"/>
  <c r="N646" i="1" s="1"/>
  <c r="P646" i="1" s="1"/>
  <c r="B646" i="1" s="1"/>
  <c r="G647" i="1"/>
  <c r="C652" i="1"/>
  <c r="Q720" i="1"/>
  <c r="R720" i="1" s="1"/>
  <c r="S721" i="1"/>
  <c r="T721" i="1"/>
  <c r="I764" i="1"/>
  <c r="A722" i="1"/>
  <c r="O721" i="1"/>
  <c r="D721" i="1"/>
  <c r="E721" i="1" s="1"/>
  <c r="F722" i="1" s="1"/>
  <c r="G648" i="1" l="1"/>
  <c r="H647" i="1"/>
  <c r="N647" i="1" s="1"/>
  <c r="P647" i="1" s="1"/>
  <c r="B647" i="1" s="1"/>
  <c r="K648" i="1"/>
  <c r="L648" i="1" s="1"/>
  <c r="M648" i="1" s="1"/>
  <c r="J649" i="1"/>
  <c r="I765" i="1"/>
  <c r="A723" i="1"/>
  <c r="O722" i="1"/>
  <c r="D722" i="1"/>
  <c r="E722" i="1" s="1"/>
  <c r="F723" i="1" s="1"/>
  <c r="Q721" i="1"/>
  <c r="R721" i="1" s="1"/>
  <c r="T722" i="1"/>
  <c r="S722" i="1"/>
  <c r="C653" i="1"/>
  <c r="K649" i="1" l="1"/>
  <c r="L649" i="1" s="1"/>
  <c r="M649" i="1" s="1"/>
  <c r="J650" i="1"/>
  <c r="H648" i="1"/>
  <c r="N648" i="1" s="1"/>
  <c r="P648" i="1" s="1"/>
  <c r="B648" i="1" s="1"/>
  <c r="G649" i="1"/>
  <c r="C654" i="1"/>
  <c r="A724" i="1"/>
  <c r="O723" i="1"/>
  <c r="D723" i="1"/>
  <c r="E723" i="1" s="1"/>
  <c r="F724" i="1" s="1"/>
  <c r="I766" i="1"/>
  <c r="Q722" i="1"/>
  <c r="R722" i="1" s="1"/>
  <c r="T723" i="1"/>
  <c r="S723" i="1"/>
  <c r="H649" i="1" l="1"/>
  <c r="N649" i="1" s="1"/>
  <c r="P649" i="1" s="1"/>
  <c r="B649" i="1" s="1"/>
  <c r="G650" i="1"/>
  <c r="K650" i="1"/>
  <c r="L650" i="1" s="1"/>
  <c r="M650" i="1" s="1"/>
  <c r="J651" i="1"/>
  <c r="I767" i="1"/>
  <c r="Q723" i="1"/>
  <c r="R723" i="1" s="1"/>
  <c r="S724" i="1"/>
  <c r="T724" i="1"/>
  <c r="C655" i="1"/>
  <c r="A725" i="1"/>
  <c r="O724" i="1"/>
  <c r="D724" i="1"/>
  <c r="E724" i="1" s="1"/>
  <c r="F725" i="1" s="1"/>
  <c r="K651" i="1" l="1"/>
  <c r="L651" i="1" s="1"/>
  <c r="M651" i="1" s="1"/>
  <c r="J652" i="1"/>
  <c r="H650" i="1"/>
  <c r="N650" i="1" s="1"/>
  <c r="P650" i="1" s="1"/>
  <c r="B650" i="1" s="1"/>
  <c r="G651" i="1"/>
  <c r="C656" i="1"/>
  <c r="Q724" i="1"/>
  <c r="R724" i="1" s="1"/>
  <c r="S725" i="1"/>
  <c r="T725" i="1"/>
  <c r="A726" i="1"/>
  <c r="O725" i="1"/>
  <c r="D725" i="1"/>
  <c r="E725" i="1" s="1"/>
  <c r="F726" i="1" s="1"/>
  <c r="I768" i="1"/>
  <c r="G652" i="1" l="1"/>
  <c r="H651" i="1"/>
  <c r="N651" i="1" s="1"/>
  <c r="P651" i="1" s="1"/>
  <c r="B651" i="1" s="1"/>
  <c r="K652" i="1"/>
  <c r="L652" i="1" s="1"/>
  <c r="M652" i="1" s="1"/>
  <c r="J653" i="1"/>
  <c r="I769" i="1"/>
  <c r="Q725" i="1"/>
  <c r="R725" i="1" s="1"/>
  <c r="S726" i="1"/>
  <c r="T726" i="1"/>
  <c r="A727" i="1"/>
  <c r="O726" i="1"/>
  <c r="D726" i="1"/>
  <c r="E726" i="1" s="1"/>
  <c r="F727" i="1" s="1"/>
  <c r="C657" i="1"/>
  <c r="K653" i="1" l="1"/>
  <c r="L653" i="1" s="1"/>
  <c r="M653" i="1" s="1"/>
  <c r="J654" i="1"/>
  <c r="H652" i="1"/>
  <c r="N652" i="1" s="1"/>
  <c r="P652" i="1" s="1"/>
  <c r="B652" i="1" s="1"/>
  <c r="G653" i="1"/>
  <c r="C658" i="1"/>
  <c r="A728" i="1"/>
  <c r="O727" i="1"/>
  <c r="D727" i="1"/>
  <c r="E727" i="1" s="1"/>
  <c r="F728" i="1" s="1"/>
  <c r="I770" i="1"/>
  <c r="Q726" i="1"/>
  <c r="R726" i="1" s="1"/>
  <c r="T727" i="1"/>
  <c r="S727" i="1"/>
  <c r="H653" i="1" l="1"/>
  <c r="N653" i="1" s="1"/>
  <c r="P653" i="1" s="1"/>
  <c r="B653" i="1" s="1"/>
  <c r="G654" i="1"/>
  <c r="K654" i="1"/>
  <c r="L654" i="1" s="1"/>
  <c r="M654" i="1" s="1"/>
  <c r="J655" i="1"/>
  <c r="A729" i="1"/>
  <c r="O728" i="1"/>
  <c r="D728" i="1"/>
  <c r="E728" i="1" s="1"/>
  <c r="F729" i="1" s="1"/>
  <c r="I771" i="1"/>
  <c r="Q727" i="1"/>
  <c r="R727" i="1" s="1"/>
  <c r="T728" i="1"/>
  <c r="S728" i="1"/>
  <c r="C659" i="1"/>
  <c r="K655" i="1" l="1"/>
  <c r="L655" i="1" s="1"/>
  <c r="M655" i="1" s="1"/>
  <c r="J656" i="1"/>
  <c r="H654" i="1"/>
  <c r="N654" i="1" s="1"/>
  <c r="P654" i="1" s="1"/>
  <c r="B654" i="1" s="1"/>
  <c r="G655" i="1"/>
  <c r="Q728" i="1"/>
  <c r="R728" i="1" s="1"/>
  <c r="S729" i="1"/>
  <c r="T729" i="1"/>
  <c r="A730" i="1"/>
  <c r="O729" i="1"/>
  <c r="D729" i="1"/>
  <c r="E729" i="1" s="1"/>
  <c r="F730" i="1" s="1"/>
  <c r="C660" i="1"/>
  <c r="I772" i="1"/>
  <c r="G656" i="1" l="1"/>
  <c r="H655" i="1"/>
  <c r="N655" i="1" s="1"/>
  <c r="P655" i="1" s="1"/>
  <c r="B655" i="1" s="1"/>
  <c r="K656" i="1"/>
  <c r="L656" i="1" s="1"/>
  <c r="M656" i="1" s="1"/>
  <c r="J657" i="1"/>
  <c r="A731" i="1"/>
  <c r="O730" i="1"/>
  <c r="D730" i="1"/>
  <c r="E730" i="1" s="1"/>
  <c r="F731" i="1" s="1"/>
  <c r="C661" i="1"/>
  <c r="I773" i="1"/>
  <c r="Q729" i="1"/>
  <c r="R729" i="1" s="1"/>
  <c r="T730" i="1"/>
  <c r="S730" i="1"/>
  <c r="K657" i="1" l="1"/>
  <c r="L657" i="1" s="1"/>
  <c r="M657" i="1" s="1"/>
  <c r="J658" i="1"/>
  <c r="H656" i="1"/>
  <c r="N656" i="1" s="1"/>
  <c r="P656" i="1" s="1"/>
  <c r="B656" i="1" s="1"/>
  <c r="G657" i="1"/>
  <c r="Q730" i="1"/>
  <c r="R730" i="1" s="1"/>
  <c r="T731" i="1"/>
  <c r="S731" i="1"/>
  <c r="C662" i="1"/>
  <c r="O731" i="1"/>
  <c r="A732" i="1"/>
  <c r="D731" i="1"/>
  <c r="E731" i="1" s="1"/>
  <c r="F732" i="1" s="1"/>
  <c r="I774" i="1"/>
  <c r="G658" i="1" l="1"/>
  <c r="H657" i="1"/>
  <c r="N657" i="1" s="1"/>
  <c r="P657" i="1" s="1"/>
  <c r="B657" i="1" s="1"/>
  <c r="K658" i="1"/>
  <c r="L658" i="1" s="1"/>
  <c r="M658" i="1" s="1"/>
  <c r="J659" i="1"/>
  <c r="C663" i="1"/>
  <c r="Q731" i="1"/>
  <c r="R731" i="1" s="1"/>
  <c r="T732" i="1"/>
  <c r="S732" i="1"/>
  <c r="I775" i="1"/>
  <c r="A733" i="1"/>
  <c r="O732" i="1"/>
  <c r="D732" i="1"/>
  <c r="E732" i="1" s="1"/>
  <c r="F733" i="1" s="1"/>
  <c r="H658" i="1" l="1"/>
  <c r="N658" i="1" s="1"/>
  <c r="P658" i="1" s="1"/>
  <c r="B658" i="1" s="1"/>
  <c r="G659" i="1"/>
  <c r="K659" i="1"/>
  <c r="L659" i="1" s="1"/>
  <c r="M659" i="1" s="1"/>
  <c r="J660" i="1"/>
  <c r="A734" i="1"/>
  <c r="O733" i="1"/>
  <c r="D733" i="1"/>
  <c r="E733" i="1" s="1"/>
  <c r="F734" i="1" s="1"/>
  <c r="C664" i="1"/>
  <c r="I776" i="1"/>
  <c r="Q732" i="1"/>
  <c r="R732" i="1" s="1"/>
  <c r="T733" i="1"/>
  <c r="S733" i="1"/>
  <c r="K660" i="1" l="1"/>
  <c r="L660" i="1" s="1"/>
  <c r="M660" i="1" s="1"/>
  <c r="J661" i="1"/>
  <c r="G660" i="1"/>
  <c r="H659" i="1"/>
  <c r="N659" i="1" s="1"/>
  <c r="P659" i="1" s="1"/>
  <c r="B659" i="1" s="1"/>
  <c r="Q733" i="1"/>
  <c r="R733" i="1" s="1"/>
  <c r="T734" i="1"/>
  <c r="S734" i="1"/>
  <c r="C665" i="1"/>
  <c r="I777" i="1"/>
  <c r="A735" i="1"/>
  <c r="O734" i="1"/>
  <c r="D734" i="1"/>
  <c r="E734" i="1" s="1"/>
  <c r="F735" i="1" s="1"/>
  <c r="G661" i="1" l="1"/>
  <c r="H660" i="1"/>
  <c r="N660" i="1" s="1"/>
  <c r="P660" i="1" s="1"/>
  <c r="B660" i="1" s="1"/>
  <c r="K661" i="1"/>
  <c r="L661" i="1" s="1"/>
  <c r="M661" i="1" s="1"/>
  <c r="J662" i="1"/>
  <c r="C666" i="1"/>
  <c r="Q734" i="1"/>
  <c r="R734" i="1" s="1"/>
  <c r="T735" i="1"/>
  <c r="S735" i="1"/>
  <c r="I778" i="1"/>
  <c r="A736" i="1"/>
  <c r="O735" i="1"/>
  <c r="D735" i="1"/>
  <c r="E735" i="1" s="1"/>
  <c r="F736" i="1" s="1"/>
  <c r="K662" i="1" l="1"/>
  <c r="L662" i="1" s="1"/>
  <c r="M662" i="1" s="1"/>
  <c r="J663" i="1"/>
  <c r="G662" i="1"/>
  <c r="H661" i="1"/>
  <c r="N661" i="1" s="1"/>
  <c r="P661" i="1" s="1"/>
  <c r="B661" i="1" s="1"/>
  <c r="A737" i="1"/>
  <c r="O736" i="1"/>
  <c r="D736" i="1"/>
  <c r="E736" i="1" s="1"/>
  <c r="F737" i="1" s="1"/>
  <c r="I779" i="1"/>
  <c r="C667" i="1"/>
  <c r="Q735" i="1"/>
  <c r="R735" i="1" s="1"/>
  <c r="T736" i="1"/>
  <c r="S736" i="1"/>
  <c r="H662" i="1" l="1"/>
  <c r="N662" i="1" s="1"/>
  <c r="P662" i="1" s="1"/>
  <c r="B662" i="1" s="1"/>
  <c r="G663" i="1"/>
  <c r="K663" i="1"/>
  <c r="L663" i="1" s="1"/>
  <c r="M663" i="1" s="1"/>
  <c r="J664" i="1"/>
  <c r="Q736" i="1"/>
  <c r="R736" i="1" s="1"/>
  <c r="T737" i="1"/>
  <c r="S737" i="1"/>
  <c r="C668" i="1"/>
  <c r="I780" i="1"/>
  <c r="A738" i="1"/>
  <c r="O737" i="1"/>
  <c r="D737" i="1"/>
  <c r="E737" i="1" s="1"/>
  <c r="F738" i="1" s="1"/>
  <c r="K664" i="1" l="1"/>
  <c r="L664" i="1" s="1"/>
  <c r="M664" i="1" s="1"/>
  <c r="J665" i="1"/>
  <c r="G664" i="1"/>
  <c r="H663" i="1"/>
  <c r="N663" i="1" s="1"/>
  <c r="P663" i="1" s="1"/>
  <c r="B663" i="1" s="1"/>
  <c r="A739" i="1"/>
  <c r="O738" i="1"/>
  <c r="D738" i="1"/>
  <c r="E738" i="1" s="1"/>
  <c r="F739" i="1" s="1"/>
  <c r="C669" i="1"/>
  <c r="Q737" i="1"/>
  <c r="R737" i="1" s="1"/>
  <c r="S738" i="1"/>
  <c r="T738" i="1"/>
  <c r="I781" i="1"/>
  <c r="H664" i="1" l="1"/>
  <c r="N664" i="1" s="1"/>
  <c r="P664" i="1" s="1"/>
  <c r="B664" i="1" s="1"/>
  <c r="G665" i="1"/>
  <c r="K665" i="1"/>
  <c r="L665" i="1" s="1"/>
  <c r="M665" i="1" s="1"/>
  <c r="J666" i="1"/>
  <c r="I782" i="1"/>
  <c r="Q738" i="1"/>
  <c r="R738" i="1" s="1"/>
  <c r="T739" i="1"/>
  <c r="S739" i="1"/>
  <c r="C670" i="1"/>
  <c r="A740" i="1"/>
  <c r="O739" i="1"/>
  <c r="D739" i="1"/>
  <c r="E739" i="1" s="1"/>
  <c r="F740" i="1" s="1"/>
  <c r="K666" i="1" l="1"/>
  <c r="L666" i="1" s="1"/>
  <c r="M666" i="1" s="1"/>
  <c r="J667" i="1"/>
  <c r="G666" i="1"/>
  <c r="H665" i="1"/>
  <c r="N665" i="1" s="1"/>
  <c r="P665" i="1" s="1"/>
  <c r="B665" i="1" s="1"/>
  <c r="Q739" i="1"/>
  <c r="R739" i="1" s="1"/>
  <c r="T740" i="1"/>
  <c r="S740" i="1"/>
  <c r="C671" i="1"/>
  <c r="A741" i="1"/>
  <c r="O740" i="1"/>
  <c r="D740" i="1"/>
  <c r="E740" i="1" s="1"/>
  <c r="F741" i="1" s="1"/>
  <c r="I783" i="1"/>
  <c r="H666" i="1" l="1"/>
  <c r="N666" i="1" s="1"/>
  <c r="P666" i="1" s="1"/>
  <c r="B666" i="1" s="1"/>
  <c r="G667" i="1"/>
  <c r="K667" i="1"/>
  <c r="L667" i="1" s="1"/>
  <c r="M667" i="1" s="1"/>
  <c r="J668" i="1"/>
  <c r="I784" i="1"/>
  <c r="Q740" i="1"/>
  <c r="R740" i="1" s="1"/>
  <c r="T741" i="1"/>
  <c r="S741" i="1"/>
  <c r="C672" i="1"/>
  <c r="A742" i="1"/>
  <c r="O741" i="1"/>
  <c r="D741" i="1"/>
  <c r="E741" i="1" s="1"/>
  <c r="F742" i="1" s="1"/>
  <c r="K668" i="1" l="1"/>
  <c r="L668" i="1" s="1"/>
  <c r="M668" i="1" s="1"/>
  <c r="J669" i="1"/>
  <c r="G668" i="1"/>
  <c r="H667" i="1"/>
  <c r="N667" i="1" s="1"/>
  <c r="P667" i="1" s="1"/>
  <c r="B667" i="1" s="1"/>
  <c r="I785" i="1"/>
  <c r="A743" i="1"/>
  <c r="O742" i="1"/>
  <c r="D742" i="1"/>
  <c r="E742" i="1" s="1"/>
  <c r="F743" i="1" s="1"/>
  <c r="Q741" i="1"/>
  <c r="R741" i="1" s="1"/>
  <c r="T742" i="1"/>
  <c r="S742" i="1"/>
  <c r="C673" i="1"/>
  <c r="G669" i="1" l="1"/>
  <c r="H668" i="1"/>
  <c r="N668" i="1" s="1"/>
  <c r="P668" i="1" s="1"/>
  <c r="B668" i="1" s="1"/>
  <c r="K669" i="1"/>
  <c r="L669" i="1" s="1"/>
  <c r="M669" i="1" s="1"/>
  <c r="J670" i="1"/>
  <c r="Q742" i="1"/>
  <c r="R742" i="1" s="1"/>
  <c r="T743" i="1"/>
  <c r="S743" i="1"/>
  <c r="I786" i="1"/>
  <c r="C674" i="1"/>
  <c r="A744" i="1"/>
  <c r="O743" i="1"/>
  <c r="D743" i="1"/>
  <c r="E743" i="1" s="1"/>
  <c r="F744" i="1" s="1"/>
  <c r="K670" i="1" l="1"/>
  <c r="L670" i="1" s="1"/>
  <c r="M670" i="1" s="1"/>
  <c r="J671" i="1"/>
  <c r="H669" i="1"/>
  <c r="N669" i="1" s="1"/>
  <c r="P669" i="1" s="1"/>
  <c r="B669" i="1" s="1"/>
  <c r="G670" i="1"/>
  <c r="Q743" i="1"/>
  <c r="R743" i="1" s="1"/>
  <c r="T744" i="1"/>
  <c r="S744" i="1"/>
  <c r="A745" i="1"/>
  <c r="O744" i="1"/>
  <c r="D744" i="1"/>
  <c r="E744" i="1" s="1"/>
  <c r="F745" i="1" s="1"/>
  <c r="C675" i="1"/>
  <c r="I787" i="1"/>
  <c r="H670" i="1" l="1"/>
  <c r="N670" i="1" s="1"/>
  <c r="P670" i="1" s="1"/>
  <c r="B670" i="1" s="1"/>
  <c r="G671" i="1"/>
  <c r="K671" i="1"/>
  <c r="L671" i="1" s="1"/>
  <c r="M671" i="1" s="1"/>
  <c r="J672" i="1"/>
  <c r="Q744" i="1"/>
  <c r="R744" i="1" s="1"/>
  <c r="S745" i="1"/>
  <c r="T745" i="1"/>
  <c r="A746" i="1"/>
  <c r="O745" i="1"/>
  <c r="D745" i="1"/>
  <c r="E745" i="1" s="1"/>
  <c r="F746" i="1" s="1"/>
  <c r="C676" i="1"/>
  <c r="I788" i="1"/>
  <c r="K672" i="1" l="1"/>
  <c r="L672" i="1" s="1"/>
  <c r="M672" i="1" s="1"/>
  <c r="J673" i="1"/>
  <c r="H671" i="1"/>
  <c r="N671" i="1" s="1"/>
  <c r="P671" i="1" s="1"/>
  <c r="B671" i="1" s="1"/>
  <c r="G672" i="1"/>
  <c r="C677" i="1"/>
  <c r="Q745" i="1"/>
  <c r="R745" i="1" s="1"/>
  <c r="T746" i="1"/>
  <c r="S746" i="1"/>
  <c r="A747" i="1"/>
  <c r="O746" i="1"/>
  <c r="D746" i="1"/>
  <c r="E746" i="1" s="1"/>
  <c r="F747" i="1" s="1"/>
  <c r="I789" i="1"/>
  <c r="H672" i="1" l="1"/>
  <c r="N672" i="1" s="1"/>
  <c r="P672" i="1" s="1"/>
  <c r="B672" i="1" s="1"/>
  <c r="G673" i="1"/>
  <c r="K673" i="1"/>
  <c r="L673" i="1" s="1"/>
  <c r="M673" i="1" s="1"/>
  <c r="J674" i="1"/>
  <c r="Q746" i="1"/>
  <c r="R746" i="1" s="1"/>
  <c r="S747" i="1"/>
  <c r="T747" i="1"/>
  <c r="C678" i="1"/>
  <c r="I790" i="1"/>
  <c r="A748" i="1"/>
  <c r="O747" i="1"/>
  <c r="D747" i="1"/>
  <c r="E747" i="1" s="1"/>
  <c r="F748" i="1" s="1"/>
  <c r="K674" i="1" l="1"/>
  <c r="L674" i="1" s="1"/>
  <c r="M674" i="1" s="1"/>
  <c r="J675" i="1"/>
  <c r="H673" i="1"/>
  <c r="N673" i="1" s="1"/>
  <c r="P673" i="1" s="1"/>
  <c r="B673" i="1" s="1"/>
  <c r="G674" i="1"/>
  <c r="Q747" i="1"/>
  <c r="R747" i="1" s="1"/>
  <c r="T748" i="1"/>
  <c r="S748" i="1"/>
  <c r="C679" i="1"/>
  <c r="I791" i="1"/>
  <c r="A749" i="1"/>
  <c r="O748" i="1"/>
  <c r="D748" i="1"/>
  <c r="E748" i="1" s="1"/>
  <c r="F749" i="1" s="1"/>
  <c r="G675" i="1" l="1"/>
  <c r="H674" i="1"/>
  <c r="N674" i="1" s="1"/>
  <c r="P674" i="1" s="1"/>
  <c r="B674" i="1" s="1"/>
  <c r="K675" i="1"/>
  <c r="L675" i="1" s="1"/>
  <c r="M675" i="1" s="1"/>
  <c r="J676" i="1"/>
  <c r="Q748" i="1"/>
  <c r="R748" i="1" s="1"/>
  <c r="T749" i="1"/>
  <c r="S749" i="1"/>
  <c r="A750" i="1"/>
  <c r="O749" i="1"/>
  <c r="D749" i="1"/>
  <c r="E749" i="1" s="1"/>
  <c r="F750" i="1" s="1"/>
  <c r="C680" i="1"/>
  <c r="I792" i="1"/>
  <c r="K676" i="1" l="1"/>
  <c r="L676" i="1" s="1"/>
  <c r="M676" i="1" s="1"/>
  <c r="J677" i="1"/>
  <c r="H675" i="1"/>
  <c r="N675" i="1" s="1"/>
  <c r="P675" i="1" s="1"/>
  <c r="B675" i="1" s="1"/>
  <c r="G676" i="1"/>
  <c r="Q749" i="1"/>
  <c r="R749" i="1" s="1"/>
  <c r="S750" i="1"/>
  <c r="T750" i="1"/>
  <c r="I793" i="1"/>
  <c r="C681" i="1"/>
  <c r="A751" i="1"/>
  <c r="O750" i="1"/>
  <c r="D750" i="1"/>
  <c r="E750" i="1" s="1"/>
  <c r="F751" i="1" s="1"/>
  <c r="H676" i="1" l="1"/>
  <c r="N676" i="1" s="1"/>
  <c r="P676" i="1" s="1"/>
  <c r="B676" i="1" s="1"/>
  <c r="G677" i="1"/>
  <c r="K677" i="1"/>
  <c r="L677" i="1" s="1"/>
  <c r="M677" i="1" s="1"/>
  <c r="J678" i="1"/>
  <c r="A752" i="1"/>
  <c r="O751" i="1"/>
  <c r="D751" i="1"/>
  <c r="E751" i="1" s="1"/>
  <c r="F752" i="1" s="1"/>
  <c r="C682" i="1"/>
  <c r="I794" i="1"/>
  <c r="Q750" i="1"/>
  <c r="R750" i="1" s="1"/>
  <c r="T751" i="1"/>
  <c r="S751" i="1"/>
  <c r="K678" i="1" l="1"/>
  <c r="L678" i="1" s="1"/>
  <c r="M678" i="1" s="1"/>
  <c r="J679" i="1"/>
  <c r="H677" i="1"/>
  <c r="N677" i="1" s="1"/>
  <c r="P677" i="1" s="1"/>
  <c r="B677" i="1" s="1"/>
  <c r="G678" i="1"/>
  <c r="C683" i="1"/>
  <c r="O752" i="1"/>
  <c r="A753" i="1"/>
  <c r="D752" i="1"/>
  <c r="E752" i="1" s="1"/>
  <c r="F753" i="1" s="1"/>
  <c r="I795" i="1"/>
  <c r="Q751" i="1"/>
  <c r="R751" i="1" s="1"/>
  <c r="T752" i="1"/>
  <c r="S752" i="1"/>
  <c r="H678" i="1" l="1"/>
  <c r="N678" i="1" s="1"/>
  <c r="P678" i="1" s="1"/>
  <c r="B678" i="1" s="1"/>
  <c r="G679" i="1"/>
  <c r="K679" i="1"/>
  <c r="L679" i="1" s="1"/>
  <c r="M679" i="1" s="1"/>
  <c r="J680" i="1"/>
  <c r="Q752" i="1"/>
  <c r="R752" i="1" s="1"/>
  <c r="T753" i="1"/>
  <c r="S753" i="1"/>
  <c r="I796" i="1"/>
  <c r="C684" i="1"/>
  <c r="A754" i="1"/>
  <c r="O753" i="1"/>
  <c r="D753" i="1"/>
  <c r="E753" i="1" s="1"/>
  <c r="F754" i="1" s="1"/>
  <c r="K680" i="1" l="1"/>
  <c r="L680" i="1" s="1"/>
  <c r="M680" i="1" s="1"/>
  <c r="J681" i="1"/>
  <c r="G680" i="1"/>
  <c r="H679" i="1"/>
  <c r="N679" i="1" s="1"/>
  <c r="P679" i="1" s="1"/>
  <c r="B679" i="1" s="1"/>
  <c r="A755" i="1"/>
  <c r="O754" i="1"/>
  <c r="D754" i="1"/>
  <c r="E754" i="1" s="1"/>
  <c r="F755" i="1" s="1"/>
  <c r="I797" i="1"/>
  <c r="Q753" i="1"/>
  <c r="R753" i="1" s="1"/>
  <c r="T754" i="1"/>
  <c r="S754" i="1"/>
  <c r="C685" i="1"/>
  <c r="H680" i="1" l="1"/>
  <c r="N680" i="1" s="1"/>
  <c r="P680" i="1" s="1"/>
  <c r="B680" i="1" s="1"/>
  <c r="G681" i="1"/>
  <c r="K681" i="1"/>
  <c r="L681" i="1" s="1"/>
  <c r="M681" i="1" s="1"/>
  <c r="J682" i="1"/>
  <c r="Q754" i="1"/>
  <c r="R754" i="1" s="1"/>
  <c r="S755" i="1"/>
  <c r="T755" i="1"/>
  <c r="I798" i="1"/>
  <c r="C686" i="1"/>
  <c r="A756" i="1"/>
  <c r="O755" i="1"/>
  <c r="D755" i="1"/>
  <c r="E755" i="1" s="1"/>
  <c r="F756" i="1" s="1"/>
  <c r="K682" i="1" l="1"/>
  <c r="L682" i="1" s="1"/>
  <c r="M682" i="1" s="1"/>
  <c r="J683" i="1"/>
  <c r="H681" i="1"/>
  <c r="N681" i="1" s="1"/>
  <c r="P681" i="1" s="1"/>
  <c r="B681" i="1" s="1"/>
  <c r="G682" i="1"/>
  <c r="O756" i="1"/>
  <c r="A757" i="1"/>
  <c r="D756" i="1"/>
  <c r="E756" i="1" s="1"/>
  <c r="F757" i="1" s="1"/>
  <c r="I799" i="1"/>
  <c r="Q755" i="1"/>
  <c r="R755" i="1" s="1"/>
  <c r="S756" i="1"/>
  <c r="T756" i="1"/>
  <c r="C687" i="1"/>
  <c r="H682" i="1" l="1"/>
  <c r="N682" i="1" s="1"/>
  <c r="P682" i="1" s="1"/>
  <c r="B682" i="1" s="1"/>
  <c r="G683" i="1"/>
  <c r="K683" i="1"/>
  <c r="L683" i="1" s="1"/>
  <c r="M683" i="1" s="1"/>
  <c r="J684" i="1"/>
  <c r="C688" i="1"/>
  <c r="I800" i="1"/>
  <c r="A758" i="1"/>
  <c r="O757" i="1"/>
  <c r="D757" i="1"/>
  <c r="E757" i="1" s="1"/>
  <c r="F758" i="1" s="1"/>
  <c r="Q756" i="1"/>
  <c r="R756" i="1" s="1"/>
  <c r="T757" i="1"/>
  <c r="S757" i="1"/>
  <c r="K684" i="1" l="1"/>
  <c r="L684" i="1" s="1"/>
  <c r="M684" i="1" s="1"/>
  <c r="J685" i="1"/>
  <c r="H683" i="1"/>
  <c r="N683" i="1" s="1"/>
  <c r="P683" i="1" s="1"/>
  <c r="B683" i="1" s="1"/>
  <c r="G684" i="1"/>
  <c r="A759" i="1"/>
  <c r="O758" i="1"/>
  <c r="D758" i="1"/>
  <c r="E758" i="1" s="1"/>
  <c r="F759" i="1" s="1"/>
  <c r="C689" i="1"/>
  <c r="Q757" i="1"/>
  <c r="R757" i="1" s="1"/>
  <c r="T758" i="1"/>
  <c r="S758" i="1"/>
  <c r="I801" i="1"/>
  <c r="H684" i="1" l="1"/>
  <c r="N684" i="1" s="1"/>
  <c r="P684" i="1" s="1"/>
  <c r="B684" i="1" s="1"/>
  <c r="G685" i="1"/>
  <c r="K685" i="1"/>
  <c r="L685" i="1" s="1"/>
  <c r="M685" i="1" s="1"/>
  <c r="J686" i="1"/>
  <c r="Q758" i="1"/>
  <c r="R758" i="1" s="1"/>
  <c r="S759" i="1"/>
  <c r="T759" i="1"/>
  <c r="I802" i="1"/>
  <c r="C690" i="1"/>
  <c r="A760" i="1"/>
  <c r="O759" i="1"/>
  <c r="D759" i="1"/>
  <c r="E759" i="1" s="1"/>
  <c r="F760" i="1" s="1"/>
  <c r="K686" i="1" l="1"/>
  <c r="L686" i="1" s="1"/>
  <c r="M686" i="1" s="1"/>
  <c r="J687" i="1"/>
  <c r="G686" i="1"/>
  <c r="H685" i="1"/>
  <c r="N685" i="1" s="1"/>
  <c r="P685" i="1" s="1"/>
  <c r="B685" i="1" s="1"/>
  <c r="I803" i="1"/>
  <c r="Q759" i="1"/>
  <c r="R759" i="1" s="1"/>
  <c r="S760" i="1"/>
  <c r="T760" i="1"/>
  <c r="C691" i="1"/>
  <c r="A761" i="1"/>
  <c r="O760" i="1"/>
  <c r="D760" i="1"/>
  <c r="E760" i="1" s="1"/>
  <c r="F761" i="1" s="1"/>
  <c r="H686" i="1" l="1"/>
  <c r="N686" i="1" s="1"/>
  <c r="P686" i="1" s="1"/>
  <c r="B686" i="1" s="1"/>
  <c r="G687" i="1"/>
  <c r="K687" i="1"/>
  <c r="L687" i="1" s="1"/>
  <c r="M687" i="1" s="1"/>
  <c r="J688" i="1"/>
  <c r="C692" i="1"/>
  <c r="Q760" i="1"/>
  <c r="R760" i="1" s="1"/>
  <c r="T761" i="1"/>
  <c r="S761" i="1"/>
  <c r="A762" i="1"/>
  <c r="O761" i="1"/>
  <c r="D761" i="1"/>
  <c r="E761" i="1" s="1"/>
  <c r="F762" i="1" s="1"/>
  <c r="I804" i="1"/>
  <c r="K688" i="1" l="1"/>
  <c r="L688" i="1" s="1"/>
  <c r="M688" i="1" s="1"/>
  <c r="J689" i="1"/>
  <c r="H687" i="1"/>
  <c r="N687" i="1" s="1"/>
  <c r="P687" i="1" s="1"/>
  <c r="B687" i="1" s="1"/>
  <c r="G688" i="1"/>
  <c r="I805" i="1"/>
  <c r="Q761" i="1"/>
  <c r="R761" i="1" s="1"/>
  <c r="T762" i="1"/>
  <c r="S762" i="1"/>
  <c r="A763" i="1"/>
  <c r="O762" i="1"/>
  <c r="D762" i="1"/>
  <c r="E762" i="1" s="1"/>
  <c r="F763" i="1" s="1"/>
  <c r="C693" i="1"/>
  <c r="H688" i="1" l="1"/>
  <c r="N688" i="1" s="1"/>
  <c r="P688" i="1" s="1"/>
  <c r="B688" i="1" s="1"/>
  <c r="G689" i="1"/>
  <c r="K689" i="1"/>
  <c r="L689" i="1" s="1"/>
  <c r="M689" i="1" s="1"/>
  <c r="J690" i="1"/>
  <c r="Q762" i="1"/>
  <c r="R762" i="1" s="1"/>
  <c r="T763" i="1"/>
  <c r="S763" i="1"/>
  <c r="C694" i="1"/>
  <c r="A764" i="1"/>
  <c r="O763" i="1"/>
  <c r="D763" i="1"/>
  <c r="E763" i="1" s="1"/>
  <c r="F764" i="1" s="1"/>
  <c r="I806" i="1"/>
  <c r="K690" i="1" l="1"/>
  <c r="L690" i="1" s="1"/>
  <c r="M690" i="1" s="1"/>
  <c r="J691" i="1"/>
  <c r="H689" i="1"/>
  <c r="N689" i="1" s="1"/>
  <c r="P689" i="1" s="1"/>
  <c r="B689" i="1" s="1"/>
  <c r="G690" i="1"/>
  <c r="Q763" i="1"/>
  <c r="R763" i="1" s="1"/>
  <c r="T764" i="1"/>
  <c r="S764" i="1"/>
  <c r="C695" i="1"/>
  <c r="I807" i="1"/>
  <c r="A765" i="1"/>
  <c r="O764" i="1"/>
  <c r="D764" i="1"/>
  <c r="E764" i="1" s="1"/>
  <c r="F765" i="1" s="1"/>
  <c r="G691" i="1" l="1"/>
  <c r="H690" i="1"/>
  <c r="N690" i="1" s="1"/>
  <c r="P690" i="1" s="1"/>
  <c r="B690" i="1" s="1"/>
  <c r="K691" i="1"/>
  <c r="L691" i="1" s="1"/>
  <c r="M691" i="1" s="1"/>
  <c r="J692" i="1"/>
  <c r="I808" i="1"/>
  <c r="Q764" i="1"/>
  <c r="R764" i="1" s="1"/>
  <c r="T765" i="1"/>
  <c r="S765" i="1"/>
  <c r="A766" i="1"/>
  <c r="O765" i="1"/>
  <c r="D765" i="1"/>
  <c r="E765" i="1" s="1"/>
  <c r="F766" i="1" s="1"/>
  <c r="C696" i="1"/>
  <c r="K692" i="1" l="1"/>
  <c r="L692" i="1" s="1"/>
  <c r="M692" i="1" s="1"/>
  <c r="J693" i="1"/>
  <c r="H691" i="1"/>
  <c r="N691" i="1" s="1"/>
  <c r="P691" i="1" s="1"/>
  <c r="B691" i="1" s="1"/>
  <c r="G692" i="1"/>
  <c r="Q765" i="1"/>
  <c r="R765" i="1" s="1"/>
  <c r="T766" i="1"/>
  <c r="S766" i="1"/>
  <c r="C697" i="1"/>
  <c r="I809" i="1"/>
  <c r="O766" i="1"/>
  <c r="A767" i="1"/>
  <c r="D766" i="1"/>
  <c r="E766" i="1" s="1"/>
  <c r="F767" i="1" s="1"/>
  <c r="H692" i="1" l="1"/>
  <c r="N692" i="1" s="1"/>
  <c r="P692" i="1" s="1"/>
  <c r="B692" i="1" s="1"/>
  <c r="G693" i="1"/>
  <c r="K693" i="1"/>
  <c r="L693" i="1" s="1"/>
  <c r="M693" i="1" s="1"/>
  <c r="J694" i="1"/>
  <c r="C698" i="1"/>
  <c r="A768" i="1"/>
  <c r="O767" i="1"/>
  <c r="D767" i="1"/>
  <c r="E767" i="1" s="1"/>
  <c r="F768" i="1" s="1"/>
  <c r="Q766" i="1"/>
  <c r="R766" i="1" s="1"/>
  <c r="T767" i="1"/>
  <c r="S767" i="1"/>
  <c r="I810" i="1"/>
  <c r="H693" i="1" l="1"/>
  <c r="N693" i="1" s="1"/>
  <c r="P693" i="1" s="1"/>
  <c r="B693" i="1" s="1"/>
  <c r="G694" i="1"/>
  <c r="K694" i="1"/>
  <c r="L694" i="1" s="1"/>
  <c r="M694" i="1" s="1"/>
  <c r="J695" i="1"/>
  <c r="Q767" i="1"/>
  <c r="R767" i="1" s="1"/>
  <c r="S768" i="1"/>
  <c r="T768" i="1"/>
  <c r="C699" i="1"/>
  <c r="I811" i="1"/>
  <c r="A769" i="1"/>
  <c r="O768" i="1"/>
  <c r="D768" i="1"/>
  <c r="E768" i="1" s="1"/>
  <c r="F769" i="1" s="1"/>
  <c r="K695" i="1" l="1"/>
  <c r="L695" i="1" s="1"/>
  <c r="M695" i="1" s="1"/>
  <c r="J696" i="1"/>
  <c r="G695" i="1"/>
  <c r="H694" i="1"/>
  <c r="N694" i="1" s="1"/>
  <c r="P694" i="1" s="1"/>
  <c r="B694" i="1" s="1"/>
  <c r="I812" i="1"/>
  <c r="Q768" i="1"/>
  <c r="R768" i="1" s="1"/>
  <c r="T769" i="1"/>
  <c r="S769" i="1"/>
  <c r="A770" i="1"/>
  <c r="O769" i="1"/>
  <c r="D769" i="1"/>
  <c r="E769" i="1" s="1"/>
  <c r="F770" i="1" s="1"/>
  <c r="C700" i="1"/>
  <c r="H695" i="1" l="1"/>
  <c r="N695" i="1" s="1"/>
  <c r="P695" i="1" s="1"/>
  <c r="B695" i="1" s="1"/>
  <c r="G696" i="1"/>
  <c r="K696" i="1"/>
  <c r="L696" i="1" s="1"/>
  <c r="M696" i="1" s="1"/>
  <c r="J697" i="1"/>
  <c r="Q769" i="1"/>
  <c r="R769" i="1" s="1"/>
  <c r="S770" i="1"/>
  <c r="T770" i="1"/>
  <c r="A771" i="1"/>
  <c r="O770" i="1"/>
  <c r="D770" i="1"/>
  <c r="E770" i="1" s="1"/>
  <c r="F771" i="1" s="1"/>
  <c r="I813" i="1"/>
  <c r="C701" i="1"/>
  <c r="K697" i="1" l="1"/>
  <c r="L697" i="1" s="1"/>
  <c r="M697" i="1" s="1"/>
  <c r="J698" i="1"/>
  <c r="H696" i="1"/>
  <c r="N696" i="1" s="1"/>
  <c r="P696" i="1" s="1"/>
  <c r="B696" i="1" s="1"/>
  <c r="G697" i="1"/>
  <c r="Q770" i="1"/>
  <c r="R770" i="1" s="1"/>
  <c r="S771" i="1"/>
  <c r="T771" i="1"/>
  <c r="C702" i="1"/>
  <c r="I814" i="1"/>
  <c r="A772" i="1"/>
  <c r="O771" i="1"/>
  <c r="D771" i="1"/>
  <c r="E771" i="1" s="1"/>
  <c r="F772" i="1" s="1"/>
  <c r="H697" i="1" l="1"/>
  <c r="N697" i="1" s="1"/>
  <c r="P697" i="1" s="1"/>
  <c r="B697" i="1" s="1"/>
  <c r="G698" i="1"/>
  <c r="K698" i="1"/>
  <c r="L698" i="1" s="1"/>
  <c r="M698" i="1" s="1"/>
  <c r="J699" i="1"/>
  <c r="C703" i="1"/>
  <c r="Q771" i="1"/>
  <c r="R771" i="1" s="1"/>
  <c r="T772" i="1"/>
  <c r="S772" i="1"/>
  <c r="A773" i="1"/>
  <c r="O772" i="1"/>
  <c r="D772" i="1"/>
  <c r="E772" i="1" s="1"/>
  <c r="F773" i="1" s="1"/>
  <c r="I815" i="1"/>
  <c r="K699" i="1" l="1"/>
  <c r="L699" i="1" s="1"/>
  <c r="M699" i="1" s="1"/>
  <c r="J700" i="1"/>
  <c r="H698" i="1"/>
  <c r="N698" i="1" s="1"/>
  <c r="P698" i="1" s="1"/>
  <c r="B698" i="1" s="1"/>
  <c r="G699" i="1"/>
  <c r="I816" i="1"/>
  <c r="Q772" i="1"/>
  <c r="R772" i="1" s="1"/>
  <c r="T773" i="1"/>
  <c r="S773" i="1"/>
  <c r="A774" i="1"/>
  <c r="O773" i="1"/>
  <c r="D773" i="1"/>
  <c r="E773" i="1" s="1"/>
  <c r="F774" i="1" s="1"/>
  <c r="C704" i="1"/>
  <c r="H699" i="1" l="1"/>
  <c r="N699" i="1" s="1"/>
  <c r="P699" i="1" s="1"/>
  <c r="B699" i="1" s="1"/>
  <c r="G700" i="1"/>
  <c r="K700" i="1"/>
  <c r="L700" i="1" s="1"/>
  <c r="M700" i="1" s="1"/>
  <c r="J701" i="1"/>
  <c r="Q773" i="1"/>
  <c r="R773" i="1" s="1"/>
  <c r="T774" i="1"/>
  <c r="S774" i="1"/>
  <c r="C705" i="1"/>
  <c r="A775" i="1"/>
  <c r="O774" i="1"/>
  <c r="D774" i="1"/>
  <c r="E774" i="1" s="1"/>
  <c r="F775" i="1" s="1"/>
  <c r="I817" i="1"/>
  <c r="K701" i="1" l="1"/>
  <c r="L701" i="1" s="1"/>
  <c r="M701" i="1" s="1"/>
  <c r="J702" i="1"/>
  <c r="H700" i="1"/>
  <c r="N700" i="1" s="1"/>
  <c r="P700" i="1" s="1"/>
  <c r="B700" i="1" s="1"/>
  <c r="G701" i="1"/>
  <c r="Q774" i="1"/>
  <c r="R774" i="1" s="1"/>
  <c r="T775" i="1"/>
  <c r="S775" i="1"/>
  <c r="C706" i="1"/>
  <c r="A776" i="1"/>
  <c r="O775" i="1"/>
  <c r="D775" i="1"/>
  <c r="E775" i="1" s="1"/>
  <c r="F776" i="1" s="1"/>
  <c r="I818" i="1"/>
  <c r="H701" i="1" l="1"/>
  <c r="N701" i="1" s="1"/>
  <c r="P701" i="1" s="1"/>
  <c r="B701" i="1" s="1"/>
  <c r="G702" i="1"/>
  <c r="K702" i="1"/>
  <c r="L702" i="1" s="1"/>
  <c r="M702" i="1" s="1"/>
  <c r="J703" i="1"/>
  <c r="I819" i="1"/>
  <c r="Q775" i="1"/>
  <c r="R775" i="1" s="1"/>
  <c r="S776" i="1"/>
  <c r="T776" i="1"/>
  <c r="A777" i="1"/>
  <c r="O776" i="1"/>
  <c r="D776" i="1"/>
  <c r="E776" i="1" s="1"/>
  <c r="F777" i="1" s="1"/>
  <c r="C707" i="1"/>
  <c r="K703" i="1" l="1"/>
  <c r="L703" i="1" s="1"/>
  <c r="M703" i="1" s="1"/>
  <c r="J704" i="1"/>
  <c r="H702" i="1"/>
  <c r="N702" i="1" s="1"/>
  <c r="P702" i="1" s="1"/>
  <c r="B702" i="1" s="1"/>
  <c r="G703" i="1"/>
  <c r="Q776" i="1"/>
  <c r="R776" i="1" s="1"/>
  <c r="T777" i="1"/>
  <c r="S777" i="1"/>
  <c r="C708" i="1"/>
  <c r="A778" i="1"/>
  <c r="O777" i="1"/>
  <c r="D777" i="1"/>
  <c r="E777" i="1" s="1"/>
  <c r="F778" i="1" s="1"/>
  <c r="I820" i="1"/>
  <c r="G704" i="1" l="1"/>
  <c r="H703" i="1"/>
  <c r="N703" i="1" s="1"/>
  <c r="P703" i="1" s="1"/>
  <c r="B703" i="1" s="1"/>
  <c r="K704" i="1"/>
  <c r="L704" i="1" s="1"/>
  <c r="M704" i="1" s="1"/>
  <c r="J705" i="1"/>
  <c r="A779" i="1"/>
  <c r="O778" i="1"/>
  <c r="D778" i="1"/>
  <c r="E778" i="1" s="1"/>
  <c r="F779" i="1" s="1"/>
  <c r="I821" i="1"/>
  <c r="Q777" i="1"/>
  <c r="R777" i="1" s="1"/>
  <c r="T778" i="1"/>
  <c r="S778" i="1"/>
  <c r="C709" i="1"/>
  <c r="K705" i="1" l="1"/>
  <c r="L705" i="1" s="1"/>
  <c r="M705" i="1" s="1"/>
  <c r="J706" i="1"/>
  <c r="H704" i="1"/>
  <c r="N704" i="1" s="1"/>
  <c r="P704" i="1" s="1"/>
  <c r="B704" i="1" s="1"/>
  <c r="G705" i="1"/>
  <c r="Q778" i="1"/>
  <c r="R778" i="1" s="1"/>
  <c r="T779" i="1"/>
  <c r="S779" i="1"/>
  <c r="C710" i="1"/>
  <c r="I822" i="1"/>
  <c r="A780" i="1"/>
  <c r="O779" i="1"/>
  <c r="D779" i="1"/>
  <c r="E779" i="1" s="1"/>
  <c r="F780" i="1" s="1"/>
  <c r="H705" i="1" l="1"/>
  <c r="N705" i="1" s="1"/>
  <c r="P705" i="1" s="1"/>
  <c r="B705" i="1" s="1"/>
  <c r="G706" i="1"/>
  <c r="K706" i="1"/>
  <c r="L706" i="1" s="1"/>
  <c r="M706" i="1" s="1"/>
  <c r="J707" i="1"/>
  <c r="C711" i="1"/>
  <c r="I823" i="1"/>
  <c r="Q779" i="1"/>
  <c r="R779" i="1" s="1"/>
  <c r="T780" i="1"/>
  <c r="S780" i="1"/>
  <c r="O780" i="1"/>
  <c r="A781" i="1"/>
  <c r="D780" i="1"/>
  <c r="E780" i="1" s="1"/>
  <c r="F781" i="1" s="1"/>
  <c r="K707" i="1" l="1"/>
  <c r="L707" i="1" s="1"/>
  <c r="M707" i="1" s="1"/>
  <c r="J708" i="1"/>
  <c r="H706" i="1"/>
  <c r="N706" i="1" s="1"/>
  <c r="P706" i="1" s="1"/>
  <c r="B706" i="1" s="1"/>
  <c r="G707" i="1"/>
  <c r="A782" i="1"/>
  <c r="O781" i="1"/>
  <c r="D781" i="1"/>
  <c r="E781" i="1" s="1"/>
  <c r="F782" i="1" s="1"/>
  <c r="Q780" i="1"/>
  <c r="R780" i="1" s="1"/>
  <c r="S781" i="1"/>
  <c r="T781" i="1"/>
  <c r="C712" i="1"/>
  <c r="I824" i="1"/>
  <c r="G708" i="1" l="1"/>
  <c r="H707" i="1"/>
  <c r="N707" i="1" s="1"/>
  <c r="P707" i="1" s="1"/>
  <c r="B707" i="1" s="1"/>
  <c r="K708" i="1"/>
  <c r="L708" i="1" s="1"/>
  <c r="M708" i="1" s="1"/>
  <c r="J709" i="1"/>
  <c r="Q781" i="1"/>
  <c r="R781" i="1" s="1"/>
  <c r="T782" i="1"/>
  <c r="S782" i="1"/>
  <c r="C713" i="1"/>
  <c r="I825" i="1"/>
  <c r="A783" i="1"/>
  <c r="O782" i="1"/>
  <c r="D782" i="1"/>
  <c r="E782" i="1" s="1"/>
  <c r="F783" i="1" s="1"/>
  <c r="K709" i="1" l="1"/>
  <c r="L709" i="1" s="1"/>
  <c r="M709" i="1" s="1"/>
  <c r="J710" i="1"/>
  <c r="H708" i="1"/>
  <c r="N708" i="1" s="1"/>
  <c r="P708" i="1" s="1"/>
  <c r="B708" i="1" s="1"/>
  <c r="G709" i="1"/>
  <c r="S783" i="1"/>
  <c r="Q782" i="1"/>
  <c r="R782" i="1" s="1"/>
  <c r="T783" i="1"/>
  <c r="I826" i="1"/>
  <c r="O783" i="1"/>
  <c r="A784" i="1"/>
  <c r="D783" i="1"/>
  <c r="E783" i="1" s="1"/>
  <c r="F784" i="1" s="1"/>
  <c r="C714" i="1"/>
  <c r="H709" i="1" l="1"/>
  <c r="N709" i="1" s="1"/>
  <c r="P709" i="1" s="1"/>
  <c r="B709" i="1" s="1"/>
  <c r="G710" i="1"/>
  <c r="K710" i="1"/>
  <c r="L710" i="1" s="1"/>
  <c r="M710" i="1" s="1"/>
  <c r="J711" i="1"/>
  <c r="C715" i="1"/>
  <c r="T784" i="1"/>
  <c r="Q783" i="1"/>
  <c r="R783" i="1" s="1"/>
  <c r="S784" i="1"/>
  <c r="I827" i="1"/>
  <c r="O784" i="1"/>
  <c r="A785" i="1"/>
  <c r="D784" i="1"/>
  <c r="E784" i="1" s="1"/>
  <c r="F785" i="1" s="1"/>
  <c r="K711" i="1" l="1"/>
  <c r="L711" i="1" s="1"/>
  <c r="M711" i="1" s="1"/>
  <c r="J712" i="1"/>
  <c r="H710" i="1"/>
  <c r="N710" i="1" s="1"/>
  <c r="P710" i="1" s="1"/>
  <c r="B710" i="1" s="1"/>
  <c r="G711" i="1"/>
  <c r="A786" i="1"/>
  <c r="O785" i="1"/>
  <c r="D785" i="1"/>
  <c r="E785" i="1" s="1"/>
  <c r="F786" i="1" s="1"/>
  <c r="Q784" i="1"/>
  <c r="R784" i="1" s="1"/>
  <c r="S785" i="1"/>
  <c r="T785" i="1"/>
  <c r="C716" i="1"/>
  <c r="I828" i="1"/>
  <c r="H711" i="1" l="1"/>
  <c r="N711" i="1" s="1"/>
  <c r="P711" i="1" s="1"/>
  <c r="B711" i="1" s="1"/>
  <c r="G712" i="1"/>
  <c r="K712" i="1"/>
  <c r="L712" i="1" s="1"/>
  <c r="M712" i="1" s="1"/>
  <c r="J713" i="1"/>
  <c r="O786" i="1"/>
  <c r="A787" i="1"/>
  <c r="D786" i="1"/>
  <c r="E786" i="1" s="1"/>
  <c r="F787" i="1" s="1"/>
  <c r="I829" i="1"/>
  <c r="C717" i="1"/>
  <c r="Q785" i="1"/>
  <c r="R785" i="1" s="1"/>
  <c r="T786" i="1"/>
  <c r="S786" i="1"/>
  <c r="K713" i="1" l="1"/>
  <c r="L713" i="1" s="1"/>
  <c r="M713" i="1" s="1"/>
  <c r="J714" i="1"/>
  <c r="H712" i="1"/>
  <c r="N712" i="1" s="1"/>
  <c r="P712" i="1" s="1"/>
  <c r="B712" i="1" s="1"/>
  <c r="G713" i="1"/>
  <c r="I830" i="1"/>
  <c r="O787" i="1"/>
  <c r="A788" i="1"/>
  <c r="D787" i="1"/>
  <c r="E787" i="1" s="1"/>
  <c r="F788" i="1" s="1"/>
  <c r="C718" i="1"/>
  <c r="T787" i="1"/>
  <c r="S787" i="1"/>
  <c r="Q786" i="1"/>
  <c r="R786" i="1" s="1"/>
  <c r="H713" i="1" l="1"/>
  <c r="N713" i="1" s="1"/>
  <c r="P713" i="1" s="1"/>
  <c r="B713" i="1" s="1"/>
  <c r="G714" i="1"/>
  <c r="K714" i="1"/>
  <c r="L714" i="1" s="1"/>
  <c r="M714" i="1" s="1"/>
  <c r="J715" i="1"/>
  <c r="Q787" i="1"/>
  <c r="R787" i="1" s="1"/>
  <c r="T788" i="1"/>
  <c r="S788" i="1"/>
  <c r="C719" i="1"/>
  <c r="O788" i="1"/>
  <c r="A789" i="1"/>
  <c r="D788" i="1"/>
  <c r="E788" i="1" s="1"/>
  <c r="F789" i="1" s="1"/>
  <c r="I831" i="1"/>
  <c r="K715" i="1" l="1"/>
  <c r="L715" i="1" s="1"/>
  <c r="M715" i="1" s="1"/>
  <c r="J716" i="1"/>
  <c r="G715" i="1"/>
  <c r="H714" i="1"/>
  <c r="N714" i="1" s="1"/>
  <c r="P714" i="1" s="1"/>
  <c r="B714" i="1" s="1"/>
  <c r="C720" i="1"/>
  <c r="I832" i="1"/>
  <c r="A790" i="1"/>
  <c r="O789" i="1"/>
  <c r="D789" i="1"/>
  <c r="E789" i="1" s="1"/>
  <c r="F790" i="1" s="1"/>
  <c r="T789" i="1"/>
  <c r="Q788" i="1"/>
  <c r="R788" i="1" s="1"/>
  <c r="S789" i="1"/>
  <c r="H715" i="1" l="1"/>
  <c r="N715" i="1" s="1"/>
  <c r="P715" i="1" s="1"/>
  <c r="B715" i="1" s="1"/>
  <c r="G716" i="1"/>
  <c r="K716" i="1"/>
  <c r="L716" i="1" s="1"/>
  <c r="M716" i="1" s="1"/>
  <c r="J717" i="1"/>
  <c r="Q789" i="1"/>
  <c r="R789" i="1" s="1"/>
  <c r="S790" i="1"/>
  <c r="T790" i="1"/>
  <c r="I833" i="1"/>
  <c r="A791" i="1"/>
  <c r="O790" i="1"/>
  <c r="D790" i="1"/>
  <c r="E790" i="1" s="1"/>
  <c r="F791" i="1" s="1"/>
  <c r="C721" i="1"/>
  <c r="K717" i="1" l="1"/>
  <c r="L717" i="1" s="1"/>
  <c r="M717" i="1" s="1"/>
  <c r="J718" i="1"/>
  <c r="G717" i="1"/>
  <c r="H716" i="1"/>
  <c r="N716" i="1" s="1"/>
  <c r="P716" i="1" s="1"/>
  <c r="B716" i="1" s="1"/>
  <c r="C722" i="1"/>
  <c r="T791" i="1"/>
  <c r="Q790" i="1"/>
  <c r="R790" i="1" s="1"/>
  <c r="S791" i="1"/>
  <c r="I834" i="1"/>
  <c r="O791" i="1"/>
  <c r="A792" i="1"/>
  <c r="D791" i="1"/>
  <c r="E791" i="1" s="1"/>
  <c r="F792" i="1" s="1"/>
  <c r="H717" i="1" l="1"/>
  <c r="N717" i="1" s="1"/>
  <c r="P717" i="1" s="1"/>
  <c r="B717" i="1" s="1"/>
  <c r="G718" i="1"/>
  <c r="K718" i="1"/>
  <c r="L718" i="1" s="1"/>
  <c r="M718" i="1" s="1"/>
  <c r="J719" i="1"/>
  <c r="I835" i="1"/>
  <c r="C723" i="1"/>
  <c r="O792" i="1"/>
  <c r="A793" i="1"/>
  <c r="D792" i="1"/>
  <c r="E792" i="1" s="1"/>
  <c r="F793" i="1" s="1"/>
  <c r="S792" i="1"/>
  <c r="Q791" i="1"/>
  <c r="R791" i="1" s="1"/>
  <c r="T792" i="1"/>
  <c r="K719" i="1" l="1"/>
  <c r="L719" i="1" s="1"/>
  <c r="M719" i="1" s="1"/>
  <c r="J720" i="1"/>
  <c r="H718" i="1"/>
  <c r="N718" i="1" s="1"/>
  <c r="P718" i="1" s="1"/>
  <c r="B718" i="1" s="1"/>
  <c r="G719" i="1"/>
  <c r="Q792" i="1"/>
  <c r="R792" i="1" s="1"/>
  <c r="S793" i="1"/>
  <c r="T793" i="1"/>
  <c r="C724" i="1"/>
  <c r="A794" i="1"/>
  <c r="O793" i="1"/>
  <c r="D793" i="1"/>
  <c r="E793" i="1" s="1"/>
  <c r="F794" i="1" s="1"/>
  <c r="I836" i="1"/>
  <c r="H719" i="1" l="1"/>
  <c r="N719" i="1" s="1"/>
  <c r="P719" i="1" s="1"/>
  <c r="B719" i="1" s="1"/>
  <c r="G720" i="1"/>
  <c r="K720" i="1"/>
  <c r="L720" i="1" s="1"/>
  <c r="M720" i="1" s="1"/>
  <c r="J721" i="1"/>
  <c r="I837" i="1"/>
  <c r="Q793" i="1"/>
  <c r="R793" i="1" s="1"/>
  <c r="T794" i="1"/>
  <c r="S794" i="1"/>
  <c r="A795" i="1"/>
  <c r="O794" i="1"/>
  <c r="D794" i="1"/>
  <c r="E794" i="1" s="1"/>
  <c r="F795" i="1" s="1"/>
  <c r="C725" i="1"/>
  <c r="K721" i="1" l="1"/>
  <c r="L721" i="1" s="1"/>
  <c r="M721" i="1" s="1"/>
  <c r="J722" i="1"/>
  <c r="H720" i="1"/>
  <c r="N720" i="1" s="1"/>
  <c r="P720" i="1" s="1"/>
  <c r="B720" i="1" s="1"/>
  <c r="G721" i="1"/>
  <c r="T795" i="1"/>
  <c r="Q794" i="1"/>
  <c r="R794" i="1" s="1"/>
  <c r="S795" i="1"/>
  <c r="C726" i="1"/>
  <c r="A796" i="1"/>
  <c r="O795" i="1"/>
  <c r="D795" i="1"/>
  <c r="E795" i="1" s="1"/>
  <c r="F796" i="1" s="1"/>
  <c r="I838" i="1"/>
  <c r="G722" i="1" l="1"/>
  <c r="H721" i="1"/>
  <c r="N721" i="1" s="1"/>
  <c r="P721" i="1" s="1"/>
  <c r="B721" i="1" s="1"/>
  <c r="K722" i="1"/>
  <c r="L722" i="1" s="1"/>
  <c r="M722" i="1" s="1"/>
  <c r="J723" i="1"/>
  <c r="O796" i="1"/>
  <c r="A797" i="1"/>
  <c r="D796" i="1"/>
  <c r="E796" i="1" s="1"/>
  <c r="F797" i="1" s="1"/>
  <c r="I839" i="1"/>
  <c r="Q795" i="1"/>
  <c r="R795" i="1" s="1"/>
  <c r="T796" i="1"/>
  <c r="S796" i="1"/>
  <c r="C727" i="1"/>
  <c r="K723" i="1" l="1"/>
  <c r="L723" i="1" s="1"/>
  <c r="M723" i="1" s="1"/>
  <c r="J724" i="1"/>
  <c r="H722" i="1"/>
  <c r="N722" i="1" s="1"/>
  <c r="P722" i="1" s="1"/>
  <c r="B722" i="1" s="1"/>
  <c r="G723" i="1"/>
  <c r="I840" i="1"/>
  <c r="C728" i="1"/>
  <c r="A798" i="1"/>
  <c r="O797" i="1"/>
  <c r="D797" i="1"/>
  <c r="E797" i="1" s="1"/>
  <c r="F798" i="1" s="1"/>
  <c r="Q796" i="1"/>
  <c r="R796" i="1" s="1"/>
  <c r="S797" i="1"/>
  <c r="T797" i="1"/>
  <c r="K724" i="1" l="1"/>
  <c r="L724" i="1" s="1"/>
  <c r="M724" i="1" s="1"/>
  <c r="J725" i="1"/>
  <c r="H723" i="1"/>
  <c r="N723" i="1" s="1"/>
  <c r="P723" i="1" s="1"/>
  <c r="B723" i="1" s="1"/>
  <c r="G724" i="1"/>
  <c r="Q797" i="1"/>
  <c r="R797" i="1" s="1"/>
  <c r="T798" i="1"/>
  <c r="S798" i="1"/>
  <c r="C729" i="1"/>
  <c r="A799" i="1"/>
  <c r="O798" i="1"/>
  <c r="D798" i="1"/>
  <c r="E798" i="1" s="1"/>
  <c r="F799" i="1" s="1"/>
  <c r="I841" i="1"/>
  <c r="G725" i="1" l="1"/>
  <c r="H724" i="1"/>
  <c r="N724" i="1" s="1"/>
  <c r="P724" i="1" s="1"/>
  <c r="B724" i="1" s="1"/>
  <c r="K725" i="1"/>
  <c r="L725" i="1" s="1"/>
  <c r="M725" i="1" s="1"/>
  <c r="J726" i="1"/>
  <c r="O799" i="1"/>
  <c r="A800" i="1"/>
  <c r="D799" i="1"/>
  <c r="E799" i="1" s="1"/>
  <c r="F800" i="1" s="1"/>
  <c r="I842" i="1"/>
  <c r="T799" i="1"/>
  <c r="Q798" i="1"/>
  <c r="R798" i="1" s="1"/>
  <c r="S799" i="1"/>
  <c r="C730" i="1"/>
  <c r="K726" i="1" l="1"/>
  <c r="L726" i="1" s="1"/>
  <c r="M726" i="1" s="1"/>
  <c r="J727" i="1"/>
  <c r="H725" i="1"/>
  <c r="N725" i="1" s="1"/>
  <c r="P725" i="1" s="1"/>
  <c r="B725" i="1" s="1"/>
  <c r="G726" i="1"/>
  <c r="C731" i="1"/>
  <c r="I843" i="1"/>
  <c r="O800" i="1"/>
  <c r="A801" i="1"/>
  <c r="D800" i="1"/>
  <c r="E800" i="1" s="1"/>
  <c r="F801" i="1" s="1"/>
  <c r="T800" i="1"/>
  <c r="Q799" i="1"/>
  <c r="R799" i="1" s="1"/>
  <c r="S800" i="1"/>
  <c r="H726" i="1" l="1"/>
  <c r="N726" i="1" s="1"/>
  <c r="P726" i="1" s="1"/>
  <c r="B726" i="1" s="1"/>
  <c r="G727" i="1"/>
  <c r="K727" i="1"/>
  <c r="L727" i="1" s="1"/>
  <c r="M727" i="1" s="1"/>
  <c r="J728" i="1"/>
  <c r="I844" i="1"/>
  <c r="A802" i="1"/>
  <c r="O801" i="1"/>
  <c r="D801" i="1"/>
  <c r="E801" i="1" s="1"/>
  <c r="F802" i="1" s="1"/>
  <c r="Q800" i="1"/>
  <c r="R800" i="1" s="1"/>
  <c r="T801" i="1"/>
  <c r="S801" i="1"/>
  <c r="C732" i="1"/>
  <c r="K728" i="1" l="1"/>
  <c r="L728" i="1" s="1"/>
  <c r="M728" i="1" s="1"/>
  <c r="J729" i="1"/>
  <c r="G728" i="1"/>
  <c r="H727" i="1"/>
  <c r="N727" i="1" s="1"/>
  <c r="P727" i="1" s="1"/>
  <c r="B727" i="1" s="1"/>
  <c r="I845" i="1"/>
  <c r="O802" i="1"/>
  <c r="A803" i="1"/>
  <c r="D802" i="1"/>
  <c r="E802" i="1" s="1"/>
  <c r="F803" i="1" s="1"/>
  <c r="C733" i="1"/>
  <c r="Q801" i="1"/>
  <c r="R801" i="1" s="1"/>
  <c r="S802" i="1"/>
  <c r="T802" i="1"/>
  <c r="H728" i="1" l="1"/>
  <c r="N728" i="1" s="1"/>
  <c r="P728" i="1" s="1"/>
  <c r="B728" i="1" s="1"/>
  <c r="G729" i="1"/>
  <c r="K729" i="1"/>
  <c r="L729" i="1" s="1"/>
  <c r="M729" i="1" s="1"/>
  <c r="J730" i="1"/>
  <c r="O803" i="1"/>
  <c r="A804" i="1"/>
  <c r="D803" i="1"/>
  <c r="E803" i="1" s="1"/>
  <c r="F804" i="1" s="1"/>
  <c r="I846" i="1"/>
  <c r="C734" i="1"/>
  <c r="T803" i="1"/>
  <c r="S803" i="1"/>
  <c r="Q802" i="1"/>
  <c r="R802" i="1" s="1"/>
  <c r="K730" i="1" l="1"/>
  <c r="L730" i="1" s="1"/>
  <c r="M730" i="1" s="1"/>
  <c r="J731" i="1"/>
  <c r="G730" i="1"/>
  <c r="H729" i="1"/>
  <c r="N729" i="1" s="1"/>
  <c r="P729" i="1" s="1"/>
  <c r="B729" i="1" s="1"/>
  <c r="O804" i="1"/>
  <c r="A805" i="1"/>
  <c r="D804" i="1"/>
  <c r="E804" i="1" s="1"/>
  <c r="F805" i="1" s="1"/>
  <c r="I847" i="1"/>
  <c r="T804" i="1"/>
  <c r="Q803" i="1"/>
  <c r="R803" i="1" s="1"/>
  <c r="S804" i="1"/>
  <c r="C735" i="1"/>
  <c r="H730" i="1" l="1"/>
  <c r="N730" i="1" s="1"/>
  <c r="P730" i="1" s="1"/>
  <c r="B730" i="1" s="1"/>
  <c r="G731" i="1"/>
  <c r="K731" i="1"/>
  <c r="L731" i="1" s="1"/>
  <c r="M731" i="1" s="1"/>
  <c r="J732" i="1"/>
  <c r="I848" i="1"/>
  <c r="O805" i="1"/>
  <c r="A806" i="1"/>
  <c r="D805" i="1"/>
  <c r="E805" i="1" s="1"/>
  <c r="F806" i="1" s="1"/>
  <c r="C736" i="1"/>
  <c r="Q804" i="1"/>
  <c r="R804" i="1" s="1"/>
  <c r="T805" i="1"/>
  <c r="S805" i="1"/>
  <c r="H731" i="1" l="1"/>
  <c r="N731" i="1" s="1"/>
  <c r="P731" i="1" s="1"/>
  <c r="B731" i="1" s="1"/>
  <c r="G732" i="1"/>
  <c r="K732" i="1"/>
  <c r="L732" i="1" s="1"/>
  <c r="M732" i="1" s="1"/>
  <c r="J733" i="1"/>
  <c r="C737" i="1"/>
  <c r="Q805" i="1"/>
  <c r="R805" i="1" s="1"/>
  <c r="S806" i="1"/>
  <c r="T806" i="1"/>
  <c r="I849" i="1"/>
  <c r="A807" i="1"/>
  <c r="O806" i="1"/>
  <c r="D806" i="1"/>
  <c r="E806" i="1" s="1"/>
  <c r="F807" i="1" s="1"/>
  <c r="K733" i="1" l="1"/>
  <c r="L733" i="1" s="1"/>
  <c r="M733" i="1" s="1"/>
  <c r="J734" i="1"/>
  <c r="H732" i="1"/>
  <c r="N732" i="1" s="1"/>
  <c r="P732" i="1" s="1"/>
  <c r="B732" i="1" s="1"/>
  <c r="G733" i="1"/>
  <c r="O807" i="1"/>
  <c r="A808" i="1"/>
  <c r="D807" i="1"/>
  <c r="E807" i="1" s="1"/>
  <c r="F808" i="1" s="1"/>
  <c r="C738" i="1"/>
  <c r="S807" i="1"/>
  <c r="Q806" i="1"/>
  <c r="R806" i="1" s="1"/>
  <c r="T807" i="1"/>
  <c r="I850" i="1"/>
  <c r="H733" i="1" l="1"/>
  <c r="N733" i="1" s="1"/>
  <c r="P733" i="1" s="1"/>
  <c r="B733" i="1" s="1"/>
  <c r="G734" i="1"/>
  <c r="K734" i="1"/>
  <c r="L734" i="1" s="1"/>
  <c r="M734" i="1" s="1"/>
  <c r="J735" i="1"/>
  <c r="Q807" i="1"/>
  <c r="R807" i="1" s="1"/>
  <c r="T808" i="1"/>
  <c r="S808" i="1"/>
  <c r="C739" i="1"/>
  <c r="O808" i="1"/>
  <c r="A809" i="1"/>
  <c r="D808" i="1"/>
  <c r="I851" i="1"/>
  <c r="K735" i="1" l="1"/>
  <c r="L735" i="1" s="1"/>
  <c r="M735" i="1" s="1"/>
  <c r="J736" i="1"/>
  <c r="H734" i="1"/>
  <c r="N734" i="1" s="1"/>
  <c r="P734" i="1" s="1"/>
  <c r="B734" i="1" s="1"/>
  <c r="G735" i="1"/>
  <c r="C740" i="1"/>
  <c r="I852" i="1"/>
  <c r="A810" i="1"/>
  <c r="O809" i="1"/>
  <c r="D809" i="1"/>
  <c r="E809" i="1" s="1"/>
  <c r="E808" i="1"/>
  <c r="F809" i="1" s="1"/>
  <c r="Q808" i="1"/>
  <c r="R808" i="1" s="1"/>
  <c r="T809" i="1"/>
  <c r="S809" i="1"/>
  <c r="G736" i="1" l="1"/>
  <c r="H735" i="1"/>
  <c r="N735" i="1" s="1"/>
  <c r="P735" i="1" s="1"/>
  <c r="B735" i="1" s="1"/>
  <c r="K736" i="1"/>
  <c r="L736" i="1" s="1"/>
  <c r="M736" i="1" s="1"/>
  <c r="J737" i="1"/>
  <c r="C741" i="1"/>
  <c r="F810" i="1"/>
  <c r="A811" i="1"/>
  <c r="O810" i="1"/>
  <c r="D810" i="1"/>
  <c r="E810" i="1" s="1"/>
  <c r="F811" i="1" s="1"/>
  <c r="Q809" i="1"/>
  <c r="R809" i="1" s="1"/>
  <c r="S810" i="1"/>
  <c r="T810" i="1"/>
  <c r="I853" i="1"/>
  <c r="H736" i="1" l="1"/>
  <c r="N736" i="1" s="1"/>
  <c r="P736" i="1" s="1"/>
  <c r="B736" i="1" s="1"/>
  <c r="G737" i="1"/>
  <c r="K737" i="1"/>
  <c r="L737" i="1" s="1"/>
  <c r="M737" i="1" s="1"/>
  <c r="J738" i="1"/>
  <c r="T811" i="1"/>
  <c r="S811" i="1"/>
  <c r="Q810" i="1"/>
  <c r="R810" i="1" s="1"/>
  <c r="I854" i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C742" i="1"/>
  <c r="O811" i="1"/>
  <c r="A812" i="1"/>
  <c r="D811" i="1"/>
  <c r="E811" i="1" s="1"/>
  <c r="F812" i="1" s="1"/>
  <c r="K738" i="1" l="1"/>
  <c r="L738" i="1" s="1"/>
  <c r="M738" i="1" s="1"/>
  <c r="J739" i="1"/>
  <c r="H737" i="1"/>
  <c r="N737" i="1" s="1"/>
  <c r="P737" i="1" s="1"/>
  <c r="B737" i="1" s="1"/>
  <c r="G738" i="1"/>
  <c r="C743" i="1"/>
  <c r="O812" i="1"/>
  <c r="A813" i="1"/>
  <c r="D812" i="1"/>
  <c r="E812" i="1" s="1"/>
  <c r="F813" i="1" s="1"/>
  <c r="T812" i="1"/>
  <c r="Q811" i="1"/>
  <c r="R811" i="1" s="1"/>
  <c r="S812" i="1"/>
  <c r="H738" i="1" l="1"/>
  <c r="N738" i="1" s="1"/>
  <c r="P738" i="1" s="1"/>
  <c r="B738" i="1" s="1"/>
  <c r="G739" i="1"/>
  <c r="K739" i="1"/>
  <c r="L739" i="1" s="1"/>
  <c r="M739" i="1" s="1"/>
  <c r="J740" i="1"/>
  <c r="C744" i="1"/>
  <c r="A814" i="1"/>
  <c r="O813" i="1"/>
  <c r="D813" i="1"/>
  <c r="E813" i="1" s="1"/>
  <c r="F814" i="1" s="1"/>
  <c r="S813" i="1"/>
  <c r="Q812" i="1"/>
  <c r="R812" i="1" s="1"/>
  <c r="T813" i="1"/>
  <c r="K740" i="1" l="1"/>
  <c r="L740" i="1" s="1"/>
  <c r="M740" i="1" s="1"/>
  <c r="J741" i="1"/>
  <c r="H739" i="1"/>
  <c r="N739" i="1" s="1"/>
  <c r="P739" i="1" s="1"/>
  <c r="B739" i="1" s="1"/>
  <c r="G740" i="1"/>
  <c r="C745" i="1"/>
  <c r="Q813" i="1"/>
  <c r="R813" i="1" s="1"/>
  <c r="S814" i="1"/>
  <c r="T814" i="1"/>
  <c r="A815" i="1"/>
  <c r="O814" i="1"/>
  <c r="D814" i="1"/>
  <c r="E814" i="1" s="1"/>
  <c r="F815" i="1" s="1"/>
  <c r="G741" i="1" l="1"/>
  <c r="H740" i="1"/>
  <c r="N740" i="1" s="1"/>
  <c r="P740" i="1" s="1"/>
  <c r="B740" i="1" s="1"/>
  <c r="K741" i="1"/>
  <c r="L741" i="1" s="1"/>
  <c r="M741" i="1" s="1"/>
  <c r="J742" i="1"/>
  <c r="C746" i="1"/>
  <c r="O815" i="1"/>
  <c r="A816" i="1"/>
  <c r="D815" i="1"/>
  <c r="E815" i="1" s="1"/>
  <c r="F816" i="1" s="1"/>
  <c r="S815" i="1"/>
  <c r="Q814" i="1"/>
  <c r="R814" i="1" s="1"/>
  <c r="T815" i="1"/>
  <c r="K742" i="1" l="1"/>
  <c r="L742" i="1" s="1"/>
  <c r="M742" i="1" s="1"/>
  <c r="J743" i="1"/>
  <c r="H741" i="1"/>
  <c r="N741" i="1" s="1"/>
  <c r="P741" i="1" s="1"/>
  <c r="B741" i="1" s="1"/>
  <c r="G742" i="1"/>
  <c r="C747" i="1"/>
  <c r="T816" i="1"/>
  <c r="S816" i="1"/>
  <c r="Q815" i="1"/>
  <c r="R815" i="1" s="1"/>
  <c r="O816" i="1"/>
  <c r="A817" i="1"/>
  <c r="D816" i="1"/>
  <c r="H742" i="1" l="1"/>
  <c r="N742" i="1" s="1"/>
  <c r="P742" i="1" s="1"/>
  <c r="B742" i="1" s="1"/>
  <c r="G743" i="1"/>
  <c r="K743" i="1"/>
  <c r="L743" i="1" s="1"/>
  <c r="M743" i="1" s="1"/>
  <c r="J744" i="1"/>
  <c r="E816" i="1"/>
  <c r="F817" i="1" s="1"/>
  <c r="C748" i="1"/>
  <c r="Q816" i="1"/>
  <c r="R816" i="1" s="1"/>
  <c r="T817" i="1"/>
  <c r="S817" i="1"/>
  <c r="A818" i="1"/>
  <c r="O817" i="1"/>
  <c r="D817" i="1"/>
  <c r="E817" i="1" s="1"/>
  <c r="F818" i="1" l="1"/>
  <c r="K744" i="1"/>
  <c r="L744" i="1" s="1"/>
  <c r="M744" i="1" s="1"/>
  <c r="J745" i="1"/>
  <c r="H743" i="1"/>
  <c r="N743" i="1" s="1"/>
  <c r="P743" i="1" s="1"/>
  <c r="B743" i="1" s="1"/>
  <c r="G744" i="1"/>
  <c r="Q817" i="1"/>
  <c r="R817" i="1" s="1"/>
  <c r="S818" i="1"/>
  <c r="T818" i="1"/>
  <c r="C749" i="1"/>
  <c r="O818" i="1"/>
  <c r="A819" i="1"/>
  <c r="D818" i="1"/>
  <c r="E818" i="1" s="1"/>
  <c r="F819" i="1" s="1"/>
  <c r="H744" i="1" l="1"/>
  <c r="N744" i="1" s="1"/>
  <c r="P744" i="1" s="1"/>
  <c r="B744" i="1" s="1"/>
  <c r="G745" i="1"/>
  <c r="K745" i="1"/>
  <c r="L745" i="1" s="1"/>
  <c r="M745" i="1" s="1"/>
  <c r="J746" i="1"/>
  <c r="C750" i="1"/>
  <c r="S819" i="1"/>
  <c r="T819" i="1"/>
  <c r="Q818" i="1"/>
  <c r="R818" i="1" s="1"/>
  <c r="O819" i="1"/>
  <c r="A820" i="1"/>
  <c r="D819" i="1"/>
  <c r="E819" i="1" s="1"/>
  <c r="F820" i="1" s="1"/>
  <c r="K746" i="1" l="1"/>
  <c r="L746" i="1" s="1"/>
  <c r="M746" i="1" s="1"/>
  <c r="J747" i="1"/>
  <c r="G746" i="1"/>
  <c r="H745" i="1"/>
  <c r="N745" i="1" s="1"/>
  <c r="P745" i="1" s="1"/>
  <c r="B745" i="1" s="1"/>
  <c r="T820" i="1"/>
  <c r="S820" i="1"/>
  <c r="Q819" i="1"/>
  <c r="R819" i="1" s="1"/>
  <c r="C751" i="1"/>
  <c r="O820" i="1"/>
  <c r="A821" i="1"/>
  <c r="D820" i="1"/>
  <c r="E820" i="1" s="1"/>
  <c r="F821" i="1" s="1"/>
  <c r="H746" i="1" l="1"/>
  <c r="N746" i="1" s="1"/>
  <c r="P746" i="1" s="1"/>
  <c r="B746" i="1" s="1"/>
  <c r="G747" i="1"/>
  <c r="K747" i="1"/>
  <c r="L747" i="1" s="1"/>
  <c r="M747" i="1" s="1"/>
  <c r="J748" i="1"/>
  <c r="Q820" i="1"/>
  <c r="R820" i="1" s="1"/>
  <c r="S821" i="1"/>
  <c r="T821" i="1"/>
  <c r="C752" i="1"/>
  <c r="A822" i="1"/>
  <c r="O821" i="1"/>
  <c r="D821" i="1"/>
  <c r="E821" i="1" s="1"/>
  <c r="F822" i="1" s="1"/>
  <c r="K748" i="1" l="1"/>
  <c r="L748" i="1" s="1"/>
  <c r="M748" i="1" s="1"/>
  <c r="J749" i="1"/>
  <c r="H747" i="1"/>
  <c r="N747" i="1" s="1"/>
  <c r="P747" i="1" s="1"/>
  <c r="B747" i="1" s="1"/>
  <c r="G748" i="1"/>
  <c r="A823" i="1"/>
  <c r="O822" i="1"/>
  <c r="D822" i="1"/>
  <c r="E822" i="1" s="1"/>
  <c r="F823" i="1" s="1"/>
  <c r="Q821" i="1"/>
  <c r="R821" i="1" s="1"/>
  <c r="T822" i="1"/>
  <c r="S822" i="1"/>
  <c r="C753" i="1"/>
  <c r="G749" i="1" l="1"/>
  <c r="H748" i="1"/>
  <c r="N748" i="1" s="1"/>
  <c r="P748" i="1" s="1"/>
  <c r="B748" i="1" s="1"/>
  <c r="K749" i="1"/>
  <c r="L749" i="1" s="1"/>
  <c r="M749" i="1" s="1"/>
  <c r="J750" i="1"/>
  <c r="T823" i="1"/>
  <c r="Q822" i="1"/>
  <c r="R822" i="1" s="1"/>
  <c r="S823" i="1"/>
  <c r="O823" i="1"/>
  <c r="A824" i="1"/>
  <c r="D823" i="1"/>
  <c r="E823" i="1" s="1"/>
  <c r="F824" i="1" s="1"/>
  <c r="C754" i="1"/>
  <c r="K750" i="1" l="1"/>
  <c r="L750" i="1" s="1"/>
  <c r="M750" i="1" s="1"/>
  <c r="J751" i="1"/>
  <c r="G750" i="1"/>
  <c r="H749" i="1"/>
  <c r="N749" i="1" s="1"/>
  <c r="P749" i="1" s="1"/>
  <c r="B749" i="1" s="1"/>
  <c r="C755" i="1"/>
  <c r="Q823" i="1"/>
  <c r="R823" i="1" s="1"/>
  <c r="T824" i="1"/>
  <c r="S824" i="1"/>
  <c r="O824" i="1"/>
  <c r="A825" i="1"/>
  <c r="D824" i="1"/>
  <c r="H750" i="1" l="1"/>
  <c r="N750" i="1" s="1"/>
  <c r="P750" i="1" s="1"/>
  <c r="B750" i="1" s="1"/>
  <c r="G751" i="1"/>
  <c r="K751" i="1"/>
  <c r="L751" i="1" s="1"/>
  <c r="M751" i="1" s="1"/>
  <c r="J752" i="1"/>
  <c r="C756" i="1"/>
  <c r="Q824" i="1"/>
  <c r="R824" i="1" s="1"/>
  <c r="T825" i="1"/>
  <c r="S825" i="1"/>
  <c r="A826" i="1"/>
  <c r="O825" i="1"/>
  <c r="D825" i="1"/>
  <c r="E825" i="1" s="1"/>
  <c r="E824" i="1"/>
  <c r="F825" i="1" s="1"/>
  <c r="K752" i="1" l="1"/>
  <c r="L752" i="1" s="1"/>
  <c r="M752" i="1" s="1"/>
  <c r="J753" i="1"/>
  <c r="H751" i="1"/>
  <c r="N751" i="1" s="1"/>
  <c r="P751" i="1" s="1"/>
  <c r="B751" i="1" s="1"/>
  <c r="G752" i="1"/>
  <c r="Q825" i="1"/>
  <c r="R825" i="1" s="1"/>
  <c r="S826" i="1"/>
  <c r="T826" i="1"/>
  <c r="F826" i="1"/>
  <c r="A827" i="1"/>
  <c r="O826" i="1"/>
  <c r="D826" i="1"/>
  <c r="E826" i="1" s="1"/>
  <c r="F827" i="1" s="1"/>
  <c r="C757" i="1"/>
  <c r="G753" i="1" l="1"/>
  <c r="H752" i="1"/>
  <c r="N752" i="1" s="1"/>
  <c r="P752" i="1" s="1"/>
  <c r="B752" i="1" s="1"/>
  <c r="K753" i="1"/>
  <c r="L753" i="1" s="1"/>
  <c r="M753" i="1" s="1"/>
  <c r="J754" i="1"/>
  <c r="C758" i="1"/>
  <c r="T827" i="1"/>
  <c r="Q826" i="1"/>
  <c r="R826" i="1" s="1"/>
  <c r="S827" i="1"/>
  <c r="O827" i="1"/>
  <c r="A828" i="1"/>
  <c r="D827" i="1"/>
  <c r="E827" i="1" s="1"/>
  <c r="F828" i="1" s="1"/>
  <c r="K754" i="1" l="1"/>
  <c r="L754" i="1" s="1"/>
  <c r="M754" i="1" s="1"/>
  <c r="J755" i="1"/>
  <c r="H753" i="1"/>
  <c r="N753" i="1" s="1"/>
  <c r="P753" i="1" s="1"/>
  <c r="B753" i="1" s="1"/>
  <c r="G754" i="1"/>
  <c r="O828" i="1"/>
  <c r="A829" i="1"/>
  <c r="D828" i="1"/>
  <c r="E828" i="1" s="1"/>
  <c r="F829" i="1" s="1"/>
  <c r="C759" i="1"/>
  <c r="T828" i="1"/>
  <c r="Q827" i="1"/>
  <c r="R827" i="1" s="1"/>
  <c r="S828" i="1"/>
  <c r="H754" i="1" l="1"/>
  <c r="N754" i="1" s="1"/>
  <c r="P754" i="1" s="1"/>
  <c r="B754" i="1" s="1"/>
  <c r="G755" i="1"/>
  <c r="K755" i="1"/>
  <c r="L755" i="1" s="1"/>
  <c r="M755" i="1" s="1"/>
  <c r="J756" i="1"/>
  <c r="A830" i="1"/>
  <c r="O829" i="1"/>
  <c r="D829" i="1"/>
  <c r="E829" i="1" s="1"/>
  <c r="F830" i="1" s="1"/>
  <c r="Q828" i="1"/>
  <c r="R828" i="1" s="1"/>
  <c r="T829" i="1"/>
  <c r="S829" i="1"/>
  <c r="C760" i="1"/>
  <c r="K756" i="1" l="1"/>
  <c r="L756" i="1" s="1"/>
  <c r="M756" i="1" s="1"/>
  <c r="J757" i="1"/>
  <c r="H755" i="1"/>
  <c r="N755" i="1" s="1"/>
  <c r="P755" i="1" s="1"/>
  <c r="B755" i="1" s="1"/>
  <c r="G756" i="1"/>
  <c r="O830" i="1"/>
  <c r="A831" i="1"/>
  <c r="D830" i="1"/>
  <c r="E830" i="1" s="1"/>
  <c r="F831" i="1" s="1"/>
  <c r="C761" i="1"/>
  <c r="Q829" i="1"/>
  <c r="R829" i="1" s="1"/>
  <c r="S830" i="1"/>
  <c r="T830" i="1"/>
  <c r="H756" i="1" l="1"/>
  <c r="N756" i="1" s="1"/>
  <c r="P756" i="1" s="1"/>
  <c r="B756" i="1" s="1"/>
  <c r="G757" i="1"/>
  <c r="K757" i="1"/>
  <c r="L757" i="1" s="1"/>
  <c r="M757" i="1" s="1"/>
  <c r="J758" i="1"/>
  <c r="C762" i="1"/>
  <c r="T831" i="1"/>
  <c r="Q830" i="1"/>
  <c r="R830" i="1" s="1"/>
  <c r="S831" i="1"/>
  <c r="O831" i="1"/>
  <c r="A832" i="1"/>
  <c r="D831" i="1"/>
  <c r="E831" i="1" s="1"/>
  <c r="F832" i="1" s="1"/>
  <c r="K758" i="1" l="1"/>
  <c r="L758" i="1" s="1"/>
  <c r="M758" i="1" s="1"/>
  <c r="J759" i="1"/>
  <c r="H757" i="1"/>
  <c r="N757" i="1" s="1"/>
  <c r="P757" i="1" s="1"/>
  <c r="B757" i="1" s="1"/>
  <c r="G758" i="1"/>
  <c r="T832" i="1"/>
  <c r="Q831" i="1"/>
  <c r="R831" i="1" s="1"/>
  <c r="S832" i="1"/>
  <c r="O832" i="1"/>
  <c r="A833" i="1"/>
  <c r="D832" i="1"/>
  <c r="C763" i="1"/>
  <c r="H758" i="1" l="1"/>
  <c r="N758" i="1" s="1"/>
  <c r="P758" i="1" s="1"/>
  <c r="B758" i="1" s="1"/>
  <c r="G759" i="1"/>
  <c r="K759" i="1"/>
  <c r="L759" i="1" s="1"/>
  <c r="M759" i="1" s="1"/>
  <c r="J760" i="1"/>
  <c r="C764" i="1"/>
  <c r="A834" i="1"/>
  <c r="O833" i="1"/>
  <c r="D833" i="1"/>
  <c r="E833" i="1" s="1"/>
  <c r="E832" i="1"/>
  <c r="F833" i="1" s="1"/>
  <c r="Q832" i="1"/>
  <c r="R832" i="1" s="1"/>
  <c r="T833" i="1"/>
  <c r="S833" i="1"/>
  <c r="K760" i="1" l="1"/>
  <c r="L760" i="1" s="1"/>
  <c r="M760" i="1" s="1"/>
  <c r="J761" i="1"/>
  <c r="H759" i="1"/>
  <c r="N759" i="1" s="1"/>
  <c r="P759" i="1" s="1"/>
  <c r="B759" i="1" s="1"/>
  <c r="G760" i="1"/>
  <c r="F834" i="1"/>
  <c r="A835" i="1"/>
  <c r="O834" i="1"/>
  <c r="D834" i="1"/>
  <c r="E834" i="1" s="1"/>
  <c r="F835" i="1" s="1"/>
  <c r="Q833" i="1"/>
  <c r="R833" i="1" s="1"/>
  <c r="S834" i="1"/>
  <c r="T834" i="1"/>
  <c r="C765" i="1"/>
  <c r="H760" i="1" l="1"/>
  <c r="N760" i="1" s="1"/>
  <c r="P760" i="1" s="1"/>
  <c r="B760" i="1" s="1"/>
  <c r="G761" i="1"/>
  <c r="K761" i="1"/>
  <c r="L761" i="1" s="1"/>
  <c r="M761" i="1" s="1"/>
  <c r="J762" i="1"/>
  <c r="C766" i="1"/>
  <c r="O835" i="1"/>
  <c r="A836" i="1"/>
  <c r="D835" i="1"/>
  <c r="E835" i="1" s="1"/>
  <c r="F836" i="1" s="1"/>
  <c r="S835" i="1"/>
  <c r="Q834" i="1"/>
  <c r="R834" i="1" s="1"/>
  <c r="T835" i="1"/>
  <c r="K762" i="1" l="1"/>
  <c r="L762" i="1" s="1"/>
  <c r="M762" i="1" s="1"/>
  <c r="J763" i="1"/>
  <c r="H761" i="1"/>
  <c r="N761" i="1" s="1"/>
  <c r="P761" i="1" s="1"/>
  <c r="B761" i="1" s="1"/>
  <c r="G762" i="1"/>
  <c r="S836" i="1"/>
  <c r="Q835" i="1"/>
  <c r="R835" i="1" s="1"/>
  <c r="T836" i="1"/>
  <c r="C767" i="1"/>
  <c r="O836" i="1"/>
  <c r="A837" i="1"/>
  <c r="D836" i="1"/>
  <c r="E836" i="1" s="1"/>
  <c r="F837" i="1" s="1"/>
  <c r="H762" i="1" l="1"/>
  <c r="N762" i="1" s="1"/>
  <c r="P762" i="1" s="1"/>
  <c r="B762" i="1" s="1"/>
  <c r="G763" i="1"/>
  <c r="K763" i="1"/>
  <c r="L763" i="1" s="1"/>
  <c r="M763" i="1" s="1"/>
  <c r="J764" i="1"/>
  <c r="C768" i="1"/>
  <c r="A838" i="1"/>
  <c r="O837" i="1"/>
  <c r="D837" i="1"/>
  <c r="E837" i="1" s="1"/>
  <c r="F838" i="1" s="1"/>
  <c r="Q836" i="1"/>
  <c r="R836" i="1" s="1"/>
  <c r="T837" i="1"/>
  <c r="S837" i="1"/>
  <c r="K764" i="1" l="1"/>
  <c r="L764" i="1" s="1"/>
  <c r="M764" i="1" s="1"/>
  <c r="J765" i="1"/>
  <c r="H763" i="1"/>
  <c r="N763" i="1" s="1"/>
  <c r="P763" i="1" s="1"/>
  <c r="B763" i="1" s="1"/>
  <c r="G764" i="1"/>
  <c r="C769" i="1"/>
  <c r="Q837" i="1"/>
  <c r="R837" i="1" s="1"/>
  <c r="T838" i="1"/>
  <c r="S838" i="1"/>
  <c r="O838" i="1"/>
  <c r="A839" i="1"/>
  <c r="D838" i="1"/>
  <c r="E838" i="1" s="1"/>
  <c r="F839" i="1" s="1"/>
  <c r="H764" i="1" l="1"/>
  <c r="N764" i="1" s="1"/>
  <c r="P764" i="1" s="1"/>
  <c r="B764" i="1" s="1"/>
  <c r="G765" i="1"/>
  <c r="K765" i="1"/>
  <c r="L765" i="1" s="1"/>
  <c r="M765" i="1" s="1"/>
  <c r="J766" i="1"/>
  <c r="O839" i="1"/>
  <c r="A840" i="1"/>
  <c r="D839" i="1"/>
  <c r="E839" i="1" s="1"/>
  <c r="F840" i="1" s="1"/>
  <c r="S839" i="1"/>
  <c r="T839" i="1"/>
  <c r="Q838" i="1"/>
  <c r="R838" i="1" s="1"/>
  <c r="C770" i="1"/>
  <c r="K766" i="1" l="1"/>
  <c r="L766" i="1" s="1"/>
  <c r="M766" i="1" s="1"/>
  <c r="J767" i="1"/>
  <c r="H765" i="1"/>
  <c r="N765" i="1" s="1"/>
  <c r="P765" i="1" s="1"/>
  <c r="B765" i="1" s="1"/>
  <c r="G766" i="1"/>
  <c r="O840" i="1"/>
  <c r="A841" i="1"/>
  <c r="D840" i="1"/>
  <c r="T840" i="1"/>
  <c r="S840" i="1"/>
  <c r="Q839" i="1"/>
  <c r="R839" i="1" s="1"/>
  <c r="C771" i="1"/>
  <c r="H766" i="1" l="1"/>
  <c r="N766" i="1" s="1"/>
  <c r="P766" i="1" s="1"/>
  <c r="B766" i="1" s="1"/>
  <c r="G767" i="1"/>
  <c r="K767" i="1"/>
  <c r="L767" i="1" s="1"/>
  <c r="M767" i="1" s="1"/>
  <c r="J768" i="1"/>
  <c r="E840" i="1"/>
  <c r="F841" i="1" s="1"/>
  <c r="O841" i="1"/>
  <c r="A842" i="1"/>
  <c r="D841" i="1"/>
  <c r="E841" i="1" s="1"/>
  <c r="Q840" i="1"/>
  <c r="R840" i="1" s="1"/>
  <c r="T841" i="1"/>
  <c r="S841" i="1"/>
  <c r="C772" i="1"/>
  <c r="F842" i="1" l="1"/>
  <c r="K768" i="1"/>
  <c r="L768" i="1" s="1"/>
  <c r="M768" i="1" s="1"/>
  <c r="J769" i="1"/>
  <c r="H767" i="1"/>
  <c r="N767" i="1" s="1"/>
  <c r="P767" i="1" s="1"/>
  <c r="B767" i="1" s="1"/>
  <c r="G768" i="1"/>
  <c r="O842" i="1"/>
  <c r="A843" i="1"/>
  <c r="D842" i="1"/>
  <c r="E842" i="1" s="1"/>
  <c r="F843" i="1" s="1"/>
  <c r="C773" i="1"/>
  <c r="Q841" i="1"/>
  <c r="R841" i="1" s="1"/>
  <c r="T842" i="1"/>
  <c r="S842" i="1"/>
  <c r="H768" i="1" l="1"/>
  <c r="N768" i="1" s="1"/>
  <c r="P768" i="1" s="1"/>
  <c r="B768" i="1" s="1"/>
  <c r="G769" i="1"/>
  <c r="K769" i="1"/>
  <c r="L769" i="1" s="1"/>
  <c r="M769" i="1" s="1"/>
  <c r="J770" i="1"/>
  <c r="O843" i="1"/>
  <c r="A844" i="1"/>
  <c r="D843" i="1"/>
  <c r="E843" i="1" s="1"/>
  <c r="F844" i="1" s="1"/>
  <c r="C774" i="1"/>
  <c r="S843" i="1"/>
  <c r="Q842" i="1"/>
  <c r="R842" i="1" s="1"/>
  <c r="T843" i="1"/>
  <c r="K770" i="1" l="1"/>
  <c r="L770" i="1" s="1"/>
  <c r="M770" i="1" s="1"/>
  <c r="J771" i="1"/>
  <c r="G770" i="1"/>
  <c r="H769" i="1"/>
  <c r="N769" i="1" s="1"/>
  <c r="P769" i="1" s="1"/>
  <c r="B769" i="1" s="1"/>
  <c r="C775" i="1"/>
  <c r="T844" i="1"/>
  <c r="S844" i="1"/>
  <c r="Q843" i="1"/>
  <c r="R843" i="1" s="1"/>
  <c r="O844" i="1"/>
  <c r="A845" i="1"/>
  <c r="D844" i="1"/>
  <c r="E844" i="1" s="1"/>
  <c r="F845" i="1" s="1"/>
  <c r="H770" i="1" l="1"/>
  <c r="N770" i="1" s="1"/>
  <c r="P770" i="1" s="1"/>
  <c r="B770" i="1" s="1"/>
  <c r="G771" i="1"/>
  <c r="K771" i="1"/>
  <c r="L771" i="1" s="1"/>
  <c r="M771" i="1" s="1"/>
  <c r="J772" i="1"/>
  <c r="A846" i="1"/>
  <c r="O845" i="1"/>
  <c r="D845" i="1"/>
  <c r="E845" i="1" s="1"/>
  <c r="F846" i="1" s="1"/>
  <c r="S845" i="1"/>
  <c r="Q844" i="1"/>
  <c r="R844" i="1" s="1"/>
  <c r="T845" i="1"/>
  <c r="C776" i="1"/>
  <c r="K772" i="1" l="1"/>
  <c r="L772" i="1" s="1"/>
  <c r="M772" i="1" s="1"/>
  <c r="J773" i="1"/>
  <c r="H771" i="1"/>
  <c r="N771" i="1" s="1"/>
  <c r="P771" i="1" s="1"/>
  <c r="B771" i="1" s="1"/>
  <c r="G772" i="1"/>
  <c r="C777" i="1"/>
  <c r="A847" i="1"/>
  <c r="O846" i="1"/>
  <c r="D846" i="1"/>
  <c r="E846" i="1" s="1"/>
  <c r="F847" i="1" s="1"/>
  <c r="Q845" i="1"/>
  <c r="R845" i="1" s="1"/>
  <c r="T846" i="1"/>
  <c r="S846" i="1"/>
  <c r="H772" i="1" l="1"/>
  <c r="N772" i="1" s="1"/>
  <c r="P772" i="1" s="1"/>
  <c r="B772" i="1" s="1"/>
  <c r="G773" i="1"/>
  <c r="K773" i="1"/>
  <c r="L773" i="1" s="1"/>
  <c r="M773" i="1" s="1"/>
  <c r="J774" i="1"/>
  <c r="S847" i="1"/>
  <c r="T847" i="1"/>
  <c r="Q846" i="1"/>
  <c r="R846" i="1" s="1"/>
  <c r="C778" i="1"/>
  <c r="O847" i="1"/>
  <c r="A848" i="1"/>
  <c r="D847" i="1"/>
  <c r="E847" i="1" s="1"/>
  <c r="F848" i="1" s="1"/>
  <c r="K774" i="1" l="1"/>
  <c r="L774" i="1" s="1"/>
  <c r="M774" i="1" s="1"/>
  <c r="J775" i="1"/>
  <c r="H773" i="1"/>
  <c r="N773" i="1" s="1"/>
  <c r="P773" i="1" s="1"/>
  <c r="B773" i="1" s="1"/>
  <c r="G774" i="1"/>
  <c r="T848" i="1"/>
  <c r="Q847" i="1"/>
  <c r="R847" i="1" s="1"/>
  <c r="S848" i="1"/>
  <c r="C779" i="1"/>
  <c r="O848" i="1"/>
  <c r="A849" i="1"/>
  <c r="D848" i="1"/>
  <c r="H774" i="1" l="1"/>
  <c r="N774" i="1" s="1"/>
  <c r="P774" i="1" s="1"/>
  <c r="B774" i="1" s="1"/>
  <c r="G775" i="1"/>
  <c r="K775" i="1"/>
  <c r="L775" i="1" s="1"/>
  <c r="M775" i="1" s="1"/>
  <c r="J776" i="1"/>
  <c r="E848" i="1"/>
  <c r="F849" i="1" s="1"/>
  <c r="Q848" i="1"/>
  <c r="R848" i="1" s="1"/>
  <c r="T849" i="1"/>
  <c r="S849" i="1"/>
  <c r="C780" i="1"/>
  <c r="A850" i="1"/>
  <c r="O849" i="1"/>
  <c r="D849" i="1"/>
  <c r="E849" i="1" s="1"/>
  <c r="F850" i="1" l="1"/>
  <c r="K776" i="1"/>
  <c r="L776" i="1" s="1"/>
  <c r="M776" i="1" s="1"/>
  <c r="J777" i="1"/>
  <c r="H775" i="1"/>
  <c r="N775" i="1" s="1"/>
  <c r="P775" i="1" s="1"/>
  <c r="B775" i="1" s="1"/>
  <c r="G776" i="1"/>
  <c r="C781" i="1"/>
  <c r="A851" i="1"/>
  <c r="O850" i="1"/>
  <c r="D850" i="1"/>
  <c r="E850" i="1" s="1"/>
  <c r="F851" i="1" s="1"/>
  <c r="Q849" i="1"/>
  <c r="R849" i="1" s="1"/>
  <c r="T850" i="1"/>
  <c r="S850" i="1"/>
  <c r="G777" i="1" l="1"/>
  <c r="H776" i="1"/>
  <c r="N776" i="1" s="1"/>
  <c r="P776" i="1" s="1"/>
  <c r="B776" i="1" s="1"/>
  <c r="K777" i="1"/>
  <c r="L777" i="1" s="1"/>
  <c r="M777" i="1" s="1"/>
  <c r="J778" i="1"/>
  <c r="O851" i="1"/>
  <c r="A852" i="1"/>
  <c r="D851" i="1"/>
  <c r="E851" i="1" s="1"/>
  <c r="F852" i="1" s="1"/>
  <c r="C782" i="1"/>
  <c r="S851" i="1"/>
  <c r="T851" i="1"/>
  <c r="Q850" i="1"/>
  <c r="R850" i="1" s="1"/>
  <c r="K778" i="1" l="1"/>
  <c r="L778" i="1" s="1"/>
  <c r="M778" i="1" s="1"/>
  <c r="J779" i="1"/>
  <c r="G778" i="1"/>
  <c r="H777" i="1"/>
  <c r="N777" i="1" s="1"/>
  <c r="P777" i="1" s="1"/>
  <c r="B777" i="1" s="1"/>
  <c r="Q851" i="1"/>
  <c r="R851" i="1" s="1"/>
  <c r="T852" i="1"/>
  <c r="S852" i="1"/>
  <c r="C783" i="1"/>
  <c r="O852" i="1"/>
  <c r="A853" i="1"/>
  <c r="D852" i="1"/>
  <c r="E852" i="1" s="1"/>
  <c r="F853" i="1" s="1"/>
  <c r="H778" i="1" l="1"/>
  <c r="N778" i="1" s="1"/>
  <c r="P778" i="1" s="1"/>
  <c r="B778" i="1" s="1"/>
  <c r="G779" i="1"/>
  <c r="K779" i="1"/>
  <c r="L779" i="1" s="1"/>
  <c r="M779" i="1" s="1"/>
  <c r="J780" i="1"/>
  <c r="S853" i="1"/>
  <c r="Q852" i="1"/>
  <c r="R852" i="1" s="1"/>
  <c r="T853" i="1"/>
  <c r="C784" i="1"/>
  <c r="A854" i="1"/>
  <c r="A855" i="1" s="1"/>
  <c r="O853" i="1"/>
  <c r="D853" i="1"/>
  <c r="E853" i="1" s="1"/>
  <c r="F854" i="1" s="1"/>
  <c r="A856" i="1" l="1"/>
  <c r="D855" i="1"/>
  <c r="E855" i="1" s="1"/>
  <c r="O855" i="1"/>
  <c r="Q855" i="1" s="1"/>
  <c r="R855" i="1" s="1"/>
  <c r="K780" i="1"/>
  <c r="L780" i="1" s="1"/>
  <c r="M780" i="1" s="1"/>
  <c r="J781" i="1"/>
  <c r="H779" i="1"/>
  <c r="N779" i="1" s="1"/>
  <c r="P779" i="1" s="1"/>
  <c r="B779" i="1" s="1"/>
  <c r="G780" i="1"/>
  <c r="O854" i="1"/>
  <c r="D854" i="1"/>
  <c r="E854" i="1" s="1"/>
  <c r="Q853" i="1"/>
  <c r="R853" i="1" s="1"/>
  <c r="T854" i="1"/>
  <c r="S854" i="1"/>
  <c r="C785" i="1"/>
  <c r="A857" i="1" l="1"/>
  <c r="D856" i="1"/>
  <c r="E856" i="1" s="1"/>
  <c r="O856" i="1"/>
  <c r="Q856" i="1" s="1"/>
  <c r="R856" i="1" s="1"/>
  <c r="T855" i="1"/>
  <c r="T856" i="1" s="1"/>
  <c r="S855" i="1"/>
  <c r="S856" i="1" s="1"/>
  <c r="S857" i="1" s="1"/>
  <c r="F856" i="1"/>
  <c r="F857" i="1"/>
  <c r="F855" i="1"/>
  <c r="H780" i="1"/>
  <c r="N780" i="1" s="1"/>
  <c r="P780" i="1" s="1"/>
  <c r="B780" i="1" s="1"/>
  <c r="G781" i="1"/>
  <c r="K781" i="1"/>
  <c r="L781" i="1" s="1"/>
  <c r="M781" i="1" s="1"/>
  <c r="J782" i="1"/>
  <c r="C786" i="1"/>
  <c r="Q854" i="1"/>
  <c r="R854" i="1" s="1"/>
  <c r="T857" i="1" l="1"/>
  <c r="D857" i="1"/>
  <c r="E857" i="1" s="1"/>
  <c r="A858" i="1"/>
  <c r="O857" i="1"/>
  <c r="Q857" i="1" s="1"/>
  <c r="R857" i="1" s="1"/>
  <c r="K782" i="1"/>
  <c r="L782" i="1" s="1"/>
  <c r="M782" i="1" s="1"/>
  <c r="J783" i="1"/>
  <c r="H781" i="1"/>
  <c r="N781" i="1" s="1"/>
  <c r="P781" i="1" s="1"/>
  <c r="B781" i="1" s="1"/>
  <c r="G782" i="1"/>
  <c r="C787" i="1"/>
  <c r="O858" i="1" l="1"/>
  <c r="Q858" i="1" s="1"/>
  <c r="R858" i="1" s="1"/>
  <c r="A859" i="1"/>
  <c r="D858" i="1"/>
  <c r="E858" i="1" s="1"/>
  <c r="F858" i="1"/>
  <c r="S858" i="1"/>
  <c r="S859" i="1" s="1"/>
  <c r="T858" i="1"/>
  <c r="T859" i="1" s="1"/>
  <c r="H782" i="1"/>
  <c r="N782" i="1" s="1"/>
  <c r="P782" i="1" s="1"/>
  <c r="B782" i="1" s="1"/>
  <c r="G783" i="1"/>
  <c r="K783" i="1"/>
  <c r="L783" i="1" s="1"/>
  <c r="M783" i="1" s="1"/>
  <c r="J784" i="1"/>
  <c r="C788" i="1"/>
  <c r="F859" i="1" l="1"/>
  <c r="D859" i="1"/>
  <c r="E859" i="1" s="1"/>
  <c r="A860" i="1"/>
  <c r="O859" i="1"/>
  <c r="Q859" i="1" s="1"/>
  <c r="R859" i="1" s="1"/>
  <c r="K784" i="1"/>
  <c r="L784" i="1" s="1"/>
  <c r="M784" i="1" s="1"/>
  <c r="J785" i="1"/>
  <c r="H783" i="1"/>
  <c r="N783" i="1" s="1"/>
  <c r="P783" i="1" s="1"/>
  <c r="B783" i="1" s="1"/>
  <c r="G784" i="1"/>
  <c r="C789" i="1"/>
  <c r="O860" i="1" l="1"/>
  <c r="Q860" i="1" s="1"/>
  <c r="R860" i="1" s="1"/>
  <c r="A861" i="1"/>
  <c r="D860" i="1"/>
  <c r="E860" i="1" s="1"/>
  <c r="T860" i="1"/>
  <c r="T861" i="1" s="1"/>
  <c r="F860" i="1"/>
  <c r="F861" i="1"/>
  <c r="S860" i="1"/>
  <c r="S861" i="1" s="1"/>
  <c r="H784" i="1"/>
  <c r="N784" i="1" s="1"/>
  <c r="P784" i="1" s="1"/>
  <c r="B784" i="1" s="1"/>
  <c r="G785" i="1"/>
  <c r="K785" i="1"/>
  <c r="L785" i="1" s="1"/>
  <c r="M785" i="1" s="1"/>
  <c r="J786" i="1"/>
  <c r="C790" i="1"/>
  <c r="D861" i="1" l="1"/>
  <c r="E861" i="1" s="1"/>
  <c r="A862" i="1"/>
  <c r="O861" i="1"/>
  <c r="Q861" i="1" s="1"/>
  <c r="R861" i="1" s="1"/>
  <c r="K786" i="1"/>
  <c r="L786" i="1" s="1"/>
  <c r="M786" i="1" s="1"/>
  <c r="J787" i="1"/>
  <c r="H785" i="1"/>
  <c r="N785" i="1" s="1"/>
  <c r="P785" i="1" s="1"/>
  <c r="B785" i="1" s="1"/>
  <c r="G786" i="1"/>
  <c r="C791" i="1"/>
  <c r="T862" i="1" l="1"/>
  <c r="F862" i="1"/>
  <c r="S862" i="1"/>
  <c r="O862" i="1"/>
  <c r="Q862" i="1" s="1"/>
  <c r="R862" i="1" s="1"/>
  <c r="A863" i="1"/>
  <c r="D862" i="1"/>
  <c r="E862" i="1" s="1"/>
  <c r="F863" i="1" s="1"/>
  <c r="H786" i="1"/>
  <c r="N786" i="1" s="1"/>
  <c r="P786" i="1" s="1"/>
  <c r="B786" i="1" s="1"/>
  <c r="G787" i="1"/>
  <c r="K787" i="1"/>
  <c r="L787" i="1" s="1"/>
  <c r="M787" i="1" s="1"/>
  <c r="J788" i="1"/>
  <c r="C792" i="1"/>
  <c r="S863" i="1" l="1"/>
  <c r="D863" i="1"/>
  <c r="E863" i="1" s="1"/>
  <c r="O863" i="1"/>
  <c r="Q863" i="1" s="1"/>
  <c r="R863" i="1" s="1"/>
  <c r="A864" i="1"/>
  <c r="T863" i="1"/>
  <c r="K788" i="1"/>
  <c r="L788" i="1" s="1"/>
  <c r="M788" i="1" s="1"/>
  <c r="J789" i="1"/>
  <c r="H787" i="1"/>
  <c r="N787" i="1" s="1"/>
  <c r="P787" i="1" s="1"/>
  <c r="B787" i="1" s="1"/>
  <c r="G788" i="1"/>
  <c r="C793" i="1"/>
  <c r="S864" i="1" l="1"/>
  <c r="T864" i="1"/>
  <c r="O864" i="1"/>
  <c r="Q864" i="1" s="1"/>
  <c r="R864" i="1" s="1"/>
  <c r="A865" i="1"/>
  <c r="D864" i="1"/>
  <c r="E864" i="1" s="1"/>
  <c r="F865" i="1" s="1"/>
  <c r="F864" i="1"/>
  <c r="G789" i="1"/>
  <c r="H788" i="1"/>
  <c r="N788" i="1" s="1"/>
  <c r="P788" i="1" s="1"/>
  <c r="B788" i="1" s="1"/>
  <c r="K789" i="1"/>
  <c r="L789" i="1" s="1"/>
  <c r="M789" i="1" s="1"/>
  <c r="J790" i="1"/>
  <c r="C794" i="1"/>
  <c r="D865" i="1" l="1"/>
  <c r="E865" i="1" s="1"/>
  <c r="F866" i="1" s="1"/>
  <c r="A866" i="1"/>
  <c r="O865" i="1"/>
  <c r="T865" i="1"/>
  <c r="S865" i="1"/>
  <c r="K790" i="1"/>
  <c r="L790" i="1" s="1"/>
  <c r="M790" i="1" s="1"/>
  <c r="J791" i="1"/>
  <c r="H789" i="1"/>
  <c r="N789" i="1" s="1"/>
  <c r="P789" i="1" s="1"/>
  <c r="B789" i="1" s="1"/>
  <c r="G790" i="1"/>
  <c r="C795" i="1"/>
  <c r="S866" i="1" l="1"/>
  <c r="T866" i="1"/>
  <c r="O866" i="1"/>
  <c r="Q866" i="1" s="1"/>
  <c r="R866" i="1" s="1"/>
  <c r="A867" i="1"/>
  <c r="D866" i="1"/>
  <c r="E866" i="1" s="1"/>
  <c r="F867" i="1" s="1"/>
  <c r="H790" i="1"/>
  <c r="N790" i="1" s="1"/>
  <c r="P790" i="1" s="1"/>
  <c r="B790" i="1" s="1"/>
  <c r="G791" i="1"/>
  <c r="K791" i="1"/>
  <c r="L791" i="1" s="1"/>
  <c r="M791" i="1" s="1"/>
  <c r="J792" i="1"/>
  <c r="C796" i="1"/>
  <c r="D867" i="1" l="1"/>
  <c r="E867" i="1" s="1"/>
  <c r="O867" i="1"/>
  <c r="Q867" i="1" s="1"/>
  <c r="R867" i="1" s="1"/>
  <c r="T867" i="1"/>
  <c r="S867" i="1"/>
  <c r="K792" i="1"/>
  <c r="L792" i="1" s="1"/>
  <c r="M792" i="1" s="1"/>
  <c r="J793" i="1"/>
  <c r="H791" i="1"/>
  <c r="N791" i="1" s="1"/>
  <c r="P791" i="1" s="1"/>
  <c r="B791" i="1" s="1"/>
  <c r="G792" i="1"/>
  <c r="C797" i="1"/>
  <c r="H792" i="1" l="1"/>
  <c r="N792" i="1" s="1"/>
  <c r="P792" i="1" s="1"/>
  <c r="B792" i="1" s="1"/>
  <c r="G793" i="1"/>
  <c r="K793" i="1"/>
  <c r="L793" i="1" s="1"/>
  <c r="M793" i="1" s="1"/>
  <c r="J794" i="1"/>
  <c r="A868" i="1"/>
  <c r="F868" i="1"/>
  <c r="C798" i="1"/>
  <c r="K794" i="1" l="1"/>
  <c r="L794" i="1" s="1"/>
  <c r="M794" i="1" s="1"/>
  <c r="J795" i="1"/>
  <c r="H793" i="1"/>
  <c r="N793" i="1" s="1"/>
  <c r="P793" i="1" s="1"/>
  <c r="B793" i="1" s="1"/>
  <c r="G794" i="1"/>
  <c r="C799" i="1"/>
  <c r="A869" i="1"/>
  <c r="O868" i="1"/>
  <c r="D868" i="1"/>
  <c r="E868" i="1" s="1"/>
  <c r="F869" i="1" s="1"/>
  <c r="H794" i="1" l="1"/>
  <c r="N794" i="1" s="1"/>
  <c r="P794" i="1" s="1"/>
  <c r="B794" i="1" s="1"/>
  <c r="G795" i="1"/>
  <c r="K795" i="1"/>
  <c r="L795" i="1" s="1"/>
  <c r="M795" i="1" s="1"/>
  <c r="J796" i="1"/>
  <c r="C800" i="1"/>
  <c r="Q868" i="1"/>
  <c r="R868" i="1" s="1"/>
  <c r="A870" i="1"/>
  <c r="O869" i="1"/>
  <c r="D869" i="1"/>
  <c r="E869" i="1" s="1"/>
  <c r="F870" i="1" s="1"/>
  <c r="K796" i="1" l="1"/>
  <c r="L796" i="1" s="1"/>
  <c r="M796" i="1" s="1"/>
  <c r="J797" i="1"/>
  <c r="H795" i="1"/>
  <c r="N795" i="1" s="1"/>
  <c r="P795" i="1" s="1"/>
  <c r="B795" i="1" s="1"/>
  <c r="G796" i="1"/>
  <c r="C801" i="1"/>
  <c r="O870" i="1"/>
  <c r="A871" i="1"/>
  <c r="D870" i="1"/>
  <c r="E870" i="1" s="1"/>
  <c r="F871" i="1" s="1"/>
  <c r="Q869" i="1"/>
  <c r="R869" i="1" s="1"/>
  <c r="G797" i="1" l="1"/>
  <c r="H796" i="1"/>
  <c r="N796" i="1" s="1"/>
  <c r="P796" i="1" s="1"/>
  <c r="B796" i="1" s="1"/>
  <c r="K797" i="1"/>
  <c r="L797" i="1" s="1"/>
  <c r="M797" i="1" s="1"/>
  <c r="J798" i="1"/>
  <c r="Q870" i="1"/>
  <c r="R870" i="1" s="1"/>
  <c r="C802" i="1"/>
  <c r="O871" i="1"/>
  <c r="A872" i="1"/>
  <c r="D871" i="1"/>
  <c r="E871" i="1" s="1"/>
  <c r="F872" i="1" s="1"/>
  <c r="K798" i="1" l="1"/>
  <c r="L798" i="1" s="1"/>
  <c r="M798" i="1" s="1"/>
  <c r="J799" i="1"/>
  <c r="H797" i="1"/>
  <c r="N797" i="1" s="1"/>
  <c r="P797" i="1" s="1"/>
  <c r="B797" i="1" s="1"/>
  <c r="G798" i="1"/>
  <c r="A873" i="1"/>
  <c r="O872" i="1"/>
  <c r="D872" i="1"/>
  <c r="E872" i="1" s="1"/>
  <c r="F873" i="1" s="1"/>
  <c r="C803" i="1"/>
  <c r="Q871" i="1"/>
  <c r="R871" i="1" s="1"/>
  <c r="G799" i="1" l="1"/>
  <c r="H798" i="1"/>
  <c r="N798" i="1" s="1"/>
  <c r="P798" i="1" s="1"/>
  <c r="B798" i="1" s="1"/>
  <c r="K799" i="1"/>
  <c r="L799" i="1" s="1"/>
  <c r="M799" i="1" s="1"/>
  <c r="J800" i="1"/>
  <c r="Q872" i="1"/>
  <c r="R872" i="1" s="1"/>
  <c r="C804" i="1"/>
  <c r="A874" i="1"/>
  <c r="O873" i="1"/>
  <c r="D873" i="1"/>
  <c r="E873" i="1" s="1"/>
  <c r="F874" i="1" s="1"/>
  <c r="K800" i="1" l="1"/>
  <c r="L800" i="1" s="1"/>
  <c r="M800" i="1" s="1"/>
  <c r="J801" i="1"/>
  <c r="H799" i="1"/>
  <c r="N799" i="1" s="1"/>
  <c r="P799" i="1" s="1"/>
  <c r="B799" i="1" s="1"/>
  <c r="G800" i="1"/>
  <c r="Q873" i="1"/>
  <c r="R873" i="1" s="1"/>
  <c r="O874" i="1"/>
  <c r="A875" i="1"/>
  <c r="D874" i="1"/>
  <c r="E874" i="1" s="1"/>
  <c r="F875" i="1" s="1"/>
  <c r="C805" i="1"/>
  <c r="H800" i="1" l="1"/>
  <c r="N800" i="1" s="1"/>
  <c r="P800" i="1" s="1"/>
  <c r="B800" i="1" s="1"/>
  <c r="G801" i="1"/>
  <c r="K801" i="1"/>
  <c r="L801" i="1" s="1"/>
  <c r="M801" i="1" s="1"/>
  <c r="J802" i="1"/>
  <c r="O875" i="1"/>
  <c r="A876" i="1"/>
  <c r="D875" i="1"/>
  <c r="E875" i="1" s="1"/>
  <c r="F876" i="1" s="1"/>
  <c r="C806" i="1"/>
  <c r="Q874" i="1"/>
  <c r="R874" i="1" s="1"/>
  <c r="K802" i="1" l="1"/>
  <c r="L802" i="1" s="1"/>
  <c r="M802" i="1" s="1"/>
  <c r="J803" i="1"/>
  <c r="H801" i="1"/>
  <c r="N801" i="1" s="1"/>
  <c r="P801" i="1" s="1"/>
  <c r="B801" i="1" s="1"/>
  <c r="G802" i="1"/>
  <c r="C807" i="1"/>
  <c r="A877" i="1"/>
  <c r="O876" i="1"/>
  <c r="D876" i="1"/>
  <c r="E876" i="1" s="1"/>
  <c r="F877" i="1" s="1"/>
  <c r="Q875" i="1"/>
  <c r="R875" i="1" s="1"/>
  <c r="G803" i="1" l="1"/>
  <c r="H802" i="1"/>
  <c r="N802" i="1" s="1"/>
  <c r="P802" i="1" s="1"/>
  <c r="B802" i="1" s="1"/>
  <c r="K803" i="1"/>
  <c r="L803" i="1" s="1"/>
  <c r="M803" i="1" s="1"/>
  <c r="J804" i="1"/>
  <c r="Q876" i="1"/>
  <c r="R876" i="1" s="1"/>
  <c r="A878" i="1"/>
  <c r="O877" i="1"/>
  <c r="D877" i="1"/>
  <c r="E877" i="1" s="1"/>
  <c r="F878" i="1" s="1"/>
  <c r="C808" i="1"/>
  <c r="K804" i="1" l="1"/>
  <c r="L804" i="1" s="1"/>
  <c r="M804" i="1" s="1"/>
  <c r="J805" i="1"/>
  <c r="H803" i="1"/>
  <c r="N803" i="1" s="1"/>
  <c r="P803" i="1" s="1"/>
  <c r="B803" i="1" s="1"/>
  <c r="G804" i="1"/>
  <c r="C809" i="1"/>
  <c r="O878" i="1"/>
  <c r="A879" i="1"/>
  <c r="D878" i="1"/>
  <c r="E878" i="1" s="1"/>
  <c r="F879" i="1" s="1"/>
  <c r="Q877" i="1"/>
  <c r="R877" i="1" s="1"/>
  <c r="H804" i="1" l="1"/>
  <c r="N804" i="1" s="1"/>
  <c r="P804" i="1" s="1"/>
  <c r="B804" i="1" s="1"/>
  <c r="G805" i="1"/>
  <c r="K805" i="1"/>
  <c r="L805" i="1" s="1"/>
  <c r="M805" i="1" s="1"/>
  <c r="J806" i="1"/>
  <c r="O879" i="1"/>
  <c r="A880" i="1"/>
  <c r="D879" i="1"/>
  <c r="E879" i="1" s="1"/>
  <c r="F880" i="1" s="1"/>
  <c r="C810" i="1"/>
  <c r="Q878" i="1"/>
  <c r="R878" i="1" s="1"/>
  <c r="K806" i="1" l="1"/>
  <c r="L806" i="1" s="1"/>
  <c r="M806" i="1" s="1"/>
  <c r="J807" i="1"/>
  <c r="H805" i="1"/>
  <c r="N805" i="1" s="1"/>
  <c r="P805" i="1" s="1"/>
  <c r="B805" i="1" s="1"/>
  <c r="G806" i="1"/>
  <c r="Q879" i="1"/>
  <c r="R879" i="1" s="1"/>
  <c r="A881" i="1"/>
  <c r="O880" i="1"/>
  <c r="D880" i="1"/>
  <c r="E880" i="1" s="1"/>
  <c r="F881" i="1" s="1"/>
  <c r="C811" i="1"/>
  <c r="G807" i="1" l="1"/>
  <c r="H806" i="1"/>
  <c r="N806" i="1" s="1"/>
  <c r="P806" i="1" s="1"/>
  <c r="B806" i="1" s="1"/>
  <c r="K807" i="1"/>
  <c r="L807" i="1" s="1"/>
  <c r="M807" i="1" s="1"/>
  <c r="J808" i="1"/>
  <c r="A882" i="1"/>
  <c r="O881" i="1"/>
  <c r="D881" i="1"/>
  <c r="E881" i="1" s="1"/>
  <c r="F882" i="1" s="1"/>
  <c r="C812" i="1"/>
  <c r="Q880" i="1"/>
  <c r="R880" i="1" s="1"/>
  <c r="K808" i="1" l="1"/>
  <c r="L808" i="1" s="1"/>
  <c r="M808" i="1" s="1"/>
  <c r="J809" i="1"/>
  <c r="G808" i="1"/>
  <c r="H807" i="1"/>
  <c r="N807" i="1" s="1"/>
  <c r="P807" i="1" s="1"/>
  <c r="B807" i="1" s="1"/>
  <c r="Q881" i="1"/>
  <c r="R881" i="1" s="1"/>
  <c r="O882" i="1"/>
  <c r="A883" i="1"/>
  <c r="D882" i="1"/>
  <c r="E882" i="1" s="1"/>
  <c r="F883" i="1" s="1"/>
  <c r="C813" i="1"/>
  <c r="H808" i="1" l="1"/>
  <c r="N808" i="1" s="1"/>
  <c r="P808" i="1" s="1"/>
  <c r="B808" i="1" s="1"/>
  <c r="G809" i="1"/>
  <c r="K809" i="1"/>
  <c r="L809" i="1" s="1"/>
  <c r="M809" i="1" s="1"/>
  <c r="J810" i="1"/>
  <c r="Q882" i="1"/>
  <c r="R882" i="1" s="1"/>
  <c r="C814" i="1"/>
  <c r="O883" i="1"/>
  <c r="A884" i="1"/>
  <c r="D883" i="1"/>
  <c r="E883" i="1" s="1"/>
  <c r="F884" i="1" s="1"/>
  <c r="K810" i="1" l="1"/>
  <c r="L810" i="1" s="1"/>
  <c r="M810" i="1" s="1"/>
  <c r="J811" i="1"/>
  <c r="H809" i="1"/>
  <c r="N809" i="1" s="1"/>
  <c r="P809" i="1" s="1"/>
  <c r="B809" i="1" s="1"/>
  <c r="G810" i="1"/>
  <c r="C815" i="1"/>
  <c r="Q883" i="1"/>
  <c r="R883" i="1" s="1"/>
  <c r="A885" i="1"/>
  <c r="O884" i="1"/>
  <c r="D884" i="1"/>
  <c r="E884" i="1" s="1"/>
  <c r="F885" i="1" s="1"/>
  <c r="G811" i="1" l="1"/>
  <c r="H810" i="1"/>
  <c r="N810" i="1" s="1"/>
  <c r="P810" i="1" s="1"/>
  <c r="B810" i="1" s="1"/>
  <c r="K811" i="1"/>
  <c r="L811" i="1" s="1"/>
  <c r="M811" i="1" s="1"/>
  <c r="J812" i="1"/>
  <c r="A886" i="1"/>
  <c r="O885" i="1"/>
  <c r="D885" i="1"/>
  <c r="E885" i="1" s="1"/>
  <c r="F886" i="1" s="1"/>
  <c r="Q884" i="1"/>
  <c r="R884" i="1" s="1"/>
  <c r="C816" i="1"/>
  <c r="K812" i="1" l="1"/>
  <c r="L812" i="1" s="1"/>
  <c r="M812" i="1" s="1"/>
  <c r="J813" i="1"/>
  <c r="H811" i="1"/>
  <c r="N811" i="1" s="1"/>
  <c r="P811" i="1" s="1"/>
  <c r="B811" i="1" s="1"/>
  <c r="G812" i="1"/>
  <c r="C817" i="1"/>
  <c r="Q885" i="1"/>
  <c r="R885" i="1" s="1"/>
  <c r="O886" i="1"/>
  <c r="A887" i="1"/>
  <c r="D886" i="1"/>
  <c r="E886" i="1" s="1"/>
  <c r="F887" i="1" s="1"/>
  <c r="G813" i="1" l="1"/>
  <c r="H812" i="1"/>
  <c r="N812" i="1" s="1"/>
  <c r="P812" i="1" s="1"/>
  <c r="B812" i="1" s="1"/>
  <c r="K813" i="1"/>
  <c r="L813" i="1" s="1"/>
  <c r="M813" i="1" s="1"/>
  <c r="J814" i="1"/>
  <c r="O887" i="1"/>
  <c r="A888" i="1"/>
  <c r="D887" i="1"/>
  <c r="E887" i="1" s="1"/>
  <c r="F888" i="1" s="1"/>
  <c r="Q886" i="1"/>
  <c r="R886" i="1" s="1"/>
  <c r="C818" i="1"/>
  <c r="K814" i="1" l="1"/>
  <c r="L814" i="1" s="1"/>
  <c r="M814" i="1" s="1"/>
  <c r="J815" i="1"/>
  <c r="H813" i="1"/>
  <c r="N813" i="1" s="1"/>
  <c r="P813" i="1" s="1"/>
  <c r="B813" i="1" s="1"/>
  <c r="G814" i="1"/>
  <c r="Q887" i="1"/>
  <c r="R887" i="1" s="1"/>
  <c r="C819" i="1"/>
  <c r="A889" i="1"/>
  <c r="O888" i="1"/>
  <c r="D888" i="1"/>
  <c r="E888" i="1" s="1"/>
  <c r="F889" i="1" s="1"/>
  <c r="G815" i="1" l="1"/>
  <c r="H814" i="1"/>
  <c r="N814" i="1" s="1"/>
  <c r="P814" i="1" s="1"/>
  <c r="B814" i="1" s="1"/>
  <c r="K815" i="1"/>
  <c r="L815" i="1" s="1"/>
  <c r="M815" i="1" s="1"/>
  <c r="J816" i="1"/>
  <c r="Q888" i="1"/>
  <c r="R888" i="1" s="1"/>
  <c r="A890" i="1"/>
  <c r="O889" i="1"/>
  <c r="D889" i="1"/>
  <c r="E889" i="1" s="1"/>
  <c r="F890" i="1" s="1"/>
  <c r="C820" i="1"/>
  <c r="K816" i="1" l="1"/>
  <c r="L816" i="1" s="1"/>
  <c r="M816" i="1" s="1"/>
  <c r="J817" i="1"/>
  <c r="G816" i="1"/>
  <c r="H815" i="1"/>
  <c r="N815" i="1" s="1"/>
  <c r="P815" i="1" s="1"/>
  <c r="B815" i="1" s="1"/>
  <c r="C821" i="1"/>
  <c r="Q889" i="1"/>
  <c r="R889" i="1" s="1"/>
  <c r="O890" i="1"/>
  <c r="A891" i="1"/>
  <c r="D890" i="1"/>
  <c r="E890" i="1" s="1"/>
  <c r="F891" i="1" s="1"/>
  <c r="H816" i="1" l="1"/>
  <c r="N816" i="1" s="1"/>
  <c r="P816" i="1" s="1"/>
  <c r="B816" i="1" s="1"/>
  <c r="G817" i="1"/>
  <c r="K817" i="1"/>
  <c r="L817" i="1" s="1"/>
  <c r="M817" i="1" s="1"/>
  <c r="J818" i="1"/>
  <c r="Q890" i="1"/>
  <c r="R890" i="1" s="1"/>
  <c r="O891" i="1"/>
  <c r="A892" i="1"/>
  <c r="D891" i="1"/>
  <c r="E891" i="1" s="1"/>
  <c r="F892" i="1" s="1"/>
  <c r="C822" i="1"/>
  <c r="K818" i="1" l="1"/>
  <c r="L818" i="1" s="1"/>
  <c r="M818" i="1" s="1"/>
  <c r="J819" i="1"/>
  <c r="G818" i="1"/>
  <c r="H817" i="1"/>
  <c r="N817" i="1" s="1"/>
  <c r="P817" i="1" s="1"/>
  <c r="B817" i="1" s="1"/>
  <c r="Q891" i="1"/>
  <c r="R891" i="1" s="1"/>
  <c r="C823" i="1"/>
  <c r="A893" i="1"/>
  <c r="O892" i="1"/>
  <c r="D892" i="1"/>
  <c r="E892" i="1" s="1"/>
  <c r="F893" i="1" s="1"/>
  <c r="G819" i="1" l="1"/>
  <c r="H818" i="1"/>
  <c r="N818" i="1" s="1"/>
  <c r="P818" i="1" s="1"/>
  <c r="B818" i="1" s="1"/>
  <c r="K819" i="1"/>
  <c r="L819" i="1" s="1"/>
  <c r="M819" i="1" s="1"/>
  <c r="J820" i="1"/>
  <c r="A894" i="1"/>
  <c r="O893" i="1"/>
  <c r="D893" i="1"/>
  <c r="E893" i="1" s="1"/>
  <c r="F894" i="1" s="1"/>
  <c r="C824" i="1"/>
  <c r="Q892" i="1"/>
  <c r="R892" i="1" s="1"/>
  <c r="K820" i="1" l="1"/>
  <c r="L820" i="1" s="1"/>
  <c r="M820" i="1" s="1"/>
  <c r="J821" i="1"/>
  <c r="H819" i="1"/>
  <c r="N819" i="1" s="1"/>
  <c r="P819" i="1" s="1"/>
  <c r="B819" i="1" s="1"/>
  <c r="G820" i="1"/>
  <c r="C825" i="1"/>
  <c r="Q893" i="1"/>
  <c r="R893" i="1" s="1"/>
  <c r="O894" i="1"/>
  <c r="A895" i="1"/>
  <c r="D894" i="1"/>
  <c r="E894" i="1" s="1"/>
  <c r="F895" i="1" s="1"/>
  <c r="H820" i="1" l="1"/>
  <c r="N820" i="1" s="1"/>
  <c r="P820" i="1" s="1"/>
  <c r="B820" i="1" s="1"/>
  <c r="G821" i="1"/>
  <c r="K821" i="1"/>
  <c r="L821" i="1" s="1"/>
  <c r="M821" i="1" s="1"/>
  <c r="J822" i="1"/>
  <c r="C826" i="1"/>
  <c r="Q894" i="1"/>
  <c r="R894" i="1" s="1"/>
  <c r="O895" i="1"/>
  <c r="A896" i="1"/>
  <c r="D895" i="1"/>
  <c r="E895" i="1" s="1"/>
  <c r="F896" i="1" s="1"/>
  <c r="K822" i="1" l="1"/>
  <c r="L822" i="1" s="1"/>
  <c r="M822" i="1" s="1"/>
  <c r="J823" i="1"/>
  <c r="H821" i="1"/>
  <c r="N821" i="1" s="1"/>
  <c r="P821" i="1" s="1"/>
  <c r="B821" i="1" s="1"/>
  <c r="G822" i="1"/>
  <c r="Q895" i="1"/>
  <c r="R895" i="1" s="1"/>
  <c r="C827" i="1"/>
  <c r="A897" i="1"/>
  <c r="O896" i="1"/>
  <c r="D896" i="1"/>
  <c r="E896" i="1" s="1"/>
  <c r="F897" i="1" s="1"/>
  <c r="H822" i="1" l="1"/>
  <c r="N822" i="1" s="1"/>
  <c r="P822" i="1" s="1"/>
  <c r="B822" i="1" s="1"/>
  <c r="G823" i="1"/>
  <c r="K823" i="1"/>
  <c r="L823" i="1" s="1"/>
  <c r="M823" i="1" s="1"/>
  <c r="J824" i="1"/>
  <c r="C828" i="1"/>
  <c r="O897" i="1"/>
  <c r="A898" i="1"/>
  <c r="D897" i="1"/>
  <c r="E897" i="1" s="1"/>
  <c r="F898" i="1" s="1"/>
  <c r="Q896" i="1"/>
  <c r="R896" i="1" s="1"/>
  <c r="K824" i="1" l="1"/>
  <c r="L824" i="1" s="1"/>
  <c r="M824" i="1" s="1"/>
  <c r="J825" i="1"/>
  <c r="H823" i="1"/>
  <c r="N823" i="1" s="1"/>
  <c r="P823" i="1" s="1"/>
  <c r="B823" i="1" s="1"/>
  <c r="G824" i="1"/>
  <c r="Q897" i="1"/>
  <c r="R897" i="1" s="1"/>
  <c r="A899" i="1"/>
  <c r="O898" i="1"/>
  <c r="D898" i="1"/>
  <c r="E898" i="1" s="1"/>
  <c r="F899" i="1" s="1"/>
  <c r="C829" i="1"/>
  <c r="H824" i="1" l="1"/>
  <c r="N824" i="1" s="1"/>
  <c r="P824" i="1" s="1"/>
  <c r="B824" i="1" s="1"/>
  <c r="G825" i="1"/>
  <c r="K825" i="1"/>
  <c r="L825" i="1" s="1"/>
  <c r="M825" i="1" s="1"/>
  <c r="J826" i="1"/>
  <c r="O899" i="1"/>
  <c r="A900" i="1"/>
  <c r="D899" i="1"/>
  <c r="E899" i="1" s="1"/>
  <c r="F900" i="1" s="1"/>
  <c r="C830" i="1"/>
  <c r="Q898" i="1"/>
  <c r="R898" i="1" s="1"/>
  <c r="K826" i="1" l="1"/>
  <c r="L826" i="1" s="1"/>
  <c r="M826" i="1" s="1"/>
  <c r="J827" i="1"/>
  <c r="H825" i="1"/>
  <c r="N825" i="1" s="1"/>
  <c r="P825" i="1" s="1"/>
  <c r="B825" i="1" s="1"/>
  <c r="G826" i="1"/>
  <c r="A901" i="1"/>
  <c r="O900" i="1"/>
  <c r="D900" i="1"/>
  <c r="E900" i="1" s="1"/>
  <c r="F901" i="1" s="1"/>
  <c r="Q899" i="1"/>
  <c r="R899" i="1" s="1"/>
  <c r="C831" i="1"/>
  <c r="G827" i="1" l="1"/>
  <c r="H826" i="1"/>
  <c r="N826" i="1" s="1"/>
  <c r="P826" i="1" s="1"/>
  <c r="B826" i="1" s="1"/>
  <c r="K827" i="1"/>
  <c r="L827" i="1" s="1"/>
  <c r="M827" i="1" s="1"/>
  <c r="J828" i="1"/>
  <c r="Q900" i="1"/>
  <c r="R900" i="1" s="1"/>
  <c r="C832" i="1"/>
  <c r="A902" i="1"/>
  <c r="O901" i="1"/>
  <c r="D901" i="1"/>
  <c r="E901" i="1" s="1"/>
  <c r="F902" i="1" s="1"/>
  <c r="K828" i="1" l="1"/>
  <c r="L828" i="1" s="1"/>
  <c r="M828" i="1" s="1"/>
  <c r="J829" i="1"/>
  <c r="H827" i="1"/>
  <c r="N827" i="1" s="1"/>
  <c r="P827" i="1" s="1"/>
  <c r="B827" i="1" s="1"/>
  <c r="G828" i="1"/>
  <c r="C833" i="1"/>
  <c r="Q901" i="1"/>
  <c r="R901" i="1" s="1"/>
  <c r="O902" i="1"/>
  <c r="A903" i="1"/>
  <c r="D902" i="1"/>
  <c r="E902" i="1" s="1"/>
  <c r="F903" i="1" s="1"/>
  <c r="H828" i="1" l="1"/>
  <c r="N828" i="1" s="1"/>
  <c r="P828" i="1" s="1"/>
  <c r="B828" i="1" s="1"/>
  <c r="G829" i="1"/>
  <c r="K829" i="1"/>
  <c r="L829" i="1" s="1"/>
  <c r="M829" i="1" s="1"/>
  <c r="J830" i="1"/>
  <c r="C834" i="1"/>
  <c r="Q902" i="1"/>
  <c r="R902" i="1" s="1"/>
  <c r="O903" i="1"/>
  <c r="A904" i="1"/>
  <c r="D903" i="1"/>
  <c r="E903" i="1" s="1"/>
  <c r="F904" i="1" s="1"/>
  <c r="K830" i="1" l="1"/>
  <c r="L830" i="1" s="1"/>
  <c r="M830" i="1" s="1"/>
  <c r="J831" i="1"/>
  <c r="H829" i="1"/>
  <c r="N829" i="1" s="1"/>
  <c r="P829" i="1" s="1"/>
  <c r="B829" i="1" s="1"/>
  <c r="G830" i="1"/>
  <c r="O904" i="1"/>
  <c r="A905" i="1"/>
  <c r="D904" i="1"/>
  <c r="E904" i="1" s="1"/>
  <c r="F905" i="1" s="1"/>
  <c r="Q903" i="1"/>
  <c r="R903" i="1" s="1"/>
  <c r="C835" i="1"/>
  <c r="H830" i="1" l="1"/>
  <c r="N830" i="1" s="1"/>
  <c r="P830" i="1" s="1"/>
  <c r="B830" i="1" s="1"/>
  <c r="G831" i="1"/>
  <c r="K831" i="1"/>
  <c r="L831" i="1" s="1"/>
  <c r="M831" i="1" s="1"/>
  <c r="J832" i="1"/>
  <c r="Q904" i="1"/>
  <c r="R904" i="1" s="1"/>
  <c r="C836" i="1"/>
  <c r="A906" i="1"/>
  <c r="O905" i="1"/>
  <c r="D905" i="1"/>
  <c r="E905" i="1" s="1"/>
  <c r="F906" i="1" s="1"/>
  <c r="H831" i="1" l="1"/>
  <c r="N831" i="1" s="1"/>
  <c r="P831" i="1" s="1"/>
  <c r="B831" i="1" s="1"/>
  <c r="G832" i="1"/>
  <c r="K832" i="1"/>
  <c r="L832" i="1" s="1"/>
  <c r="M832" i="1" s="1"/>
  <c r="J833" i="1"/>
  <c r="Q905" i="1"/>
  <c r="R905" i="1" s="1"/>
  <c r="O906" i="1"/>
  <c r="A907" i="1"/>
  <c r="D906" i="1"/>
  <c r="E906" i="1" s="1"/>
  <c r="F907" i="1" s="1"/>
  <c r="C837" i="1"/>
  <c r="K833" i="1" l="1"/>
  <c r="L833" i="1" s="1"/>
  <c r="M833" i="1" s="1"/>
  <c r="J834" i="1"/>
  <c r="H832" i="1"/>
  <c r="N832" i="1" s="1"/>
  <c r="P832" i="1" s="1"/>
  <c r="B832" i="1" s="1"/>
  <c r="G833" i="1"/>
  <c r="Q906" i="1"/>
  <c r="R906" i="1" s="1"/>
  <c r="C838" i="1"/>
  <c r="O907" i="1"/>
  <c r="A908" i="1"/>
  <c r="D907" i="1"/>
  <c r="E907" i="1" s="1"/>
  <c r="F908" i="1" s="1"/>
  <c r="G834" i="1" l="1"/>
  <c r="H833" i="1"/>
  <c r="N833" i="1" s="1"/>
  <c r="P833" i="1" s="1"/>
  <c r="B833" i="1" s="1"/>
  <c r="K834" i="1"/>
  <c r="L834" i="1" s="1"/>
  <c r="M834" i="1" s="1"/>
  <c r="J835" i="1"/>
  <c r="C839" i="1"/>
  <c r="A909" i="1"/>
  <c r="O908" i="1"/>
  <c r="D908" i="1"/>
  <c r="E908" i="1" s="1"/>
  <c r="F909" i="1" s="1"/>
  <c r="Q907" i="1"/>
  <c r="R907" i="1" s="1"/>
  <c r="H834" i="1" l="1"/>
  <c r="N834" i="1" s="1"/>
  <c r="P834" i="1" s="1"/>
  <c r="B834" i="1" s="1"/>
  <c r="G835" i="1"/>
  <c r="K835" i="1"/>
  <c r="L835" i="1" s="1"/>
  <c r="M835" i="1" s="1"/>
  <c r="J836" i="1"/>
  <c r="Q908" i="1"/>
  <c r="R908" i="1" s="1"/>
  <c r="O909" i="1"/>
  <c r="A910" i="1"/>
  <c r="D909" i="1"/>
  <c r="E909" i="1" s="1"/>
  <c r="F910" i="1" s="1"/>
  <c r="C840" i="1"/>
  <c r="H835" i="1" l="1"/>
  <c r="N835" i="1" s="1"/>
  <c r="P835" i="1" s="1"/>
  <c r="B835" i="1" s="1"/>
  <c r="G836" i="1"/>
  <c r="K836" i="1"/>
  <c r="L836" i="1" s="1"/>
  <c r="M836" i="1" s="1"/>
  <c r="J837" i="1"/>
  <c r="Q909" i="1"/>
  <c r="R909" i="1" s="1"/>
  <c r="C841" i="1"/>
  <c r="O910" i="1"/>
  <c r="A911" i="1"/>
  <c r="D910" i="1"/>
  <c r="E910" i="1" s="1"/>
  <c r="F911" i="1" s="1"/>
  <c r="G837" i="1" l="1"/>
  <c r="H836" i="1"/>
  <c r="N836" i="1" s="1"/>
  <c r="P836" i="1" s="1"/>
  <c r="B836" i="1" s="1"/>
  <c r="K837" i="1"/>
  <c r="L837" i="1" s="1"/>
  <c r="M837" i="1" s="1"/>
  <c r="J838" i="1"/>
  <c r="C842" i="1"/>
  <c r="Q910" i="1"/>
  <c r="R910" i="1" s="1"/>
  <c r="O911" i="1"/>
  <c r="A912" i="1"/>
  <c r="D911" i="1"/>
  <c r="E911" i="1" s="1"/>
  <c r="F912" i="1" s="1"/>
  <c r="K838" i="1" l="1"/>
  <c r="L838" i="1" s="1"/>
  <c r="M838" i="1" s="1"/>
  <c r="J839" i="1"/>
  <c r="H837" i="1"/>
  <c r="N837" i="1" s="1"/>
  <c r="P837" i="1" s="1"/>
  <c r="B837" i="1" s="1"/>
  <c r="G838" i="1"/>
  <c r="A913" i="1"/>
  <c r="O912" i="1"/>
  <c r="D912" i="1"/>
  <c r="E912" i="1" s="1"/>
  <c r="F913" i="1" s="1"/>
  <c r="C843" i="1"/>
  <c r="Q911" i="1"/>
  <c r="R911" i="1" s="1"/>
  <c r="G839" i="1" l="1"/>
  <c r="H838" i="1"/>
  <c r="N838" i="1" s="1"/>
  <c r="P838" i="1" s="1"/>
  <c r="B838" i="1" s="1"/>
  <c r="K839" i="1"/>
  <c r="L839" i="1" s="1"/>
  <c r="M839" i="1" s="1"/>
  <c r="J840" i="1"/>
  <c r="Q912" i="1"/>
  <c r="R912" i="1" s="1"/>
  <c r="C844" i="1"/>
  <c r="A914" i="1"/>
  <c r="O913" i="1"/>
  <c r="D913" i="1"/>
  <c r="E913" i="1" s="1"/>
  <c r="F914" i="1" s="1"/>
  <c r="K840" i="1" l="1"/>
  <c r="L840" i="1" s="1"/>
  <c r="M840" i="1" s="1"/>
  <c r="J841" i="1"/>
  <c r="H839" i="1"/>
  <c r="N839" i="1" s="1"/>
  <c r="P839" i="1" s="1"/>
  <c r="B839" i="1" s="1"/>
  <c r="G840" i="1"/>
  <c r="Q913" i="1"/>
  <c r="R913" i="1" s="1"/>
  <c r="O914" i="1"/>
  <c r="A915" i="1"/>
  <c r="D914" i="1"/>
  <c r="E914" i="1" s="1"/>
  <c r="F915" i="1" s="1"/>
  <c r="C845" i="1"/>
  <c r="G841" i="1" l="1"/>
  <c r="H840" i="1"/>
  <c r="N840" i="1" s="1"/>
  <c r="P840" i="1" s="1"/>
  <c r="B840" i="1" s="1"/>
  <c r="K841" i="1"/>
  <c r="L841" i="1" s="1"/>
  <c r="M841" i="1" s="1"/>
  <c r="J842" i="1"/>
  <c r="Q914" i="1"/>
  <c r="R914" i="1" s="1"/>
  <c r="C846" i="1"/>
  <c r="O915" i="1"/>
  <c r="A916" i="1"/>
  <c r="D915" i="1"/>
  <c r="E915" i="1" s="1"/>
  <c r="F916" i="1" s="1"/>
  <c r="K842" i="1" l="1"/>
  <c r="L842" i="1" s="1"/>
  <c r="M842" i="1" s="1"/>
  <c r="J843" i="1"/>
  <c r="G842" i="1"/>
  <c r="H841" i="1"/>
  <c r="N841" i="1" s="1"/>
  <c r="P841" i="1" s="1"/>
  <c r="B841" i="1" s="1"/>
  <c r="A917" i="1"/>
  <c r="O916" i="1"/>
  <c r="D916" i="1"/>
  <c r="E916" i="1" s="1"/>
  <c r="F917" i="1" s="1"/>
  <c r="Q915" i="1"/>
  <c r="R915" i="1" s="1"/>
  <c r="C847" i="1"/>
  <c r="H842" i="1" l="1"/>
  <c r="N842" i="1" s="1"/>
  <c r="P842" i="1" s="1"/>
  <c r="B842" i="1" s="1"/>
  <c r="G843" i="1"/>
  <c r="K843" i="1"/>
  <c r="L843" i="1" s="1"/>
  <c r="M843" i="1" s="1"/>
  <c r="J844" i="1"/>
  <c r="A918" i="1"/>
  <c r="O917" i="1"/>
  <c r="D917" i="1"/>
  <c r="E917" i="1" s="1"/>
  <c r="F918" i="1" s="1"/>
  <c r="C848" i="1"/>
  <c r="Q916" i="1"/>
  <c r="R916" i="1" s="1"/>
  <c r="K844" i="1" l="1"/>
  <c r="L844" i="1" s="1"/>
  <c r="M844" i="1" s="1"/>
  <c r="J845" i="1"/>
  <c r="H843" i="1"/>
  <c r="N843" i="1" s="1"/>
  <c r="P843" i="1" s="1"/>
  <c r="B843" i="1" s="1"/>
  <c r="G844" i="1"/>
  <c r="C849" i="1"/>
  <c r="Q917" i="1"/>
  <c r="R917" i="1" s="1"/>
  <c r="O918" i="1"/>
  <c r="A919" i="1"/>
  <c r="D918" i="1"/>
  <c r="E918" i="1" s="1"/>
  <c r="F919" i="1" s="1"/>
  <c r="G845" i="1" l="1"/>
  <c r="H844" i="1"/>
  <c r="N844" i="1" s="1"/>
  <c r="P844" i="1" s="1"/>
  <c r="B844" i="1" s="1"/>
  <c r="K845" i="1"/>
  <c r="L845" i="1" s="1"/>
  <c r="M845" i="1" s="1"/>
  <c r="J846" i="1"/>
  <c r="Q918" i="1"/>
  <c r="R918" i="1" s="1"/>
  <c r="O919" i="1"/>
  <c r="A920" i="1"/>
  <c r="D919" i="1"/>
  <c r="E919" i="1" s="1"/>
  <c r="F920" i="1" s="1"/>
  <c r="C850" i="1"/>
  <c r="K846" i="1" l="1"/>
  <c r="L846" i="1" s="1"/>
  <c r="M846" i="1" s="1"/>
  <c r="J847" i="1"/>
  <c r="H845" i="1"/>
  <c r="N845" i="1" s="1"/>
  <c r="P845" i="1" s="1"/>
  <c r="B845" i="1" s="1"/>
  <c r="G846" i="1"/>
  <c r="Q919" i="1"/>
  <c r="R919" i="1" s="1"/>
  <c r="C851" i="1"/>
  <c r="A921" i="1"/>
  <c r="O920" i="1"/>
  <c r="D920" i="1"/>
  <c r="E920" i="1" s="1"/>
  <c r="F921" i="1" s="1"/>
  <c r="H846" i="1" l="1"/>
  <c r="N846" i="1" s="1"/>
  <c r="P846" i="1" s="1"/>
  <c r="B846" i="1" s="1"/>
  <c r="G847" i="1"/>
  <c r="K847" i="1"/>
  <c r="L847" i="1" s="1"/>
  <c r="M847" i="1" s="1"/>
  <c r="J848" i="1"/>
  <c r="Q920" i="1"/>
  <c r="R920" i="1" s="1"/>
  <c r="O921" i="1"/>
  <c r="A922" i="1"/>
  <c r="D921" i="1"/>
  <c r="E921" i="1" s="1"/>
  <c r="F922" i="1" s="1"/>
  <c r="C852" i="1"/>
  <c r="K848" i="1" l="1"/>
  <c r="L848" i="1" s="1"/>
  <c r="M848" i="1" s="1"/>
  <c r="J849" i="1"/>
  <c r="H847" i="1"/>
  <c r="N847" i="1" s="1"/>
  <c r="P847" i="1" s="1"/>
  <c r="B847" i="1" s="1"/>
  <c r="G848" i="1"/>
  <c r="C853" i="1"/>
  <c r="O922" i="1"/>
  <c r="A923" i="1"/>
  <c r="D922" i="1"/>
  <c r="E922" i="1" s="1"/>
  <c r="F923" i="1" s="1"/>
  <c r="Q921" i="1"/>
  <c r="R921" i="1" s="1"/>
  <c r="H848" i="1" l="1"/>
  <c r="N848" i="1" s="1"/>
  <c r="P848" i="1" s="1"/>
  <c r="B848" i="1" s="1"/>
  <c r="G849" i="1"/>
  <c r="K849" i="1"/>
  <c r="L849" i="1" s="1"/>
  <c r="M849" i="1" s="1"/>
  <c r="J850" i="1"/>
  <c r="Q922" i="1"/>
  <c r="R922" i="1" s="1"/>
  <c r="O923" i="1"/>
  <c r="A924" i="1"/>
  <c r="D923" i="1"/>
  <c r="E923" i="1" s="1"/>
  <c r="F924" i="1" s="1"/>
  <c r="C854" i="1"/>
  <c r="C855" i="1" s="1"/>
  <c r="C856" i="1" s="1"/>
  <c r="C857" i="1" s="1"/>
  <c r="C858" i="1" l="1"/>
  <c r="K850" i="1"/>
  <c r="L850" i="1" s="1"/>
  <c r="M850" i="1" s="1"/>
  <c r="J851" i="1"/>
  <c r="H849" i="1"/>
  <c r="N849" i="1" s="1"/>
  <c r="P849" i="1" s="1"/>
  <c r="B849" i="1" s="1"/>
  <c r="G850" i="1"/>
  <c r="Q923" i="1"/>
  <c r="R923" i="1" s="1"/>
  <c r="A925" i="1"/>
  <c r="O924" i="1"/>
  <c r="D924" i="1"/>
  <c r="E924" i="1" s="1"/>
  <c r="F925" i="1" s="1"/>
  <c r="C859" i="1" l="1"/>
  <c r="H850" i="1"/>
  <c r="N850" i="1" s="1"/>
  <c r="P850" i="1" s="1"/>
  <c r="B850" i="1" s="1"/>
  <c r="G851" i="1"/>
  <c r="K851" i="1"/>
  <c r="L851" i="1" s="1"/>
  <c r="M851" i="1" s="1"/>
  <c r="J852" i="1"/>
  <c r="Q924" i="1"/>
  <c r="R924" i="1" s="1"/>
  <c r="O925" i="1"/>
  <c r="A926" i="1"/>
  <c r="D925" i="1"/>
  <c r="E925" i="1" s="1"/>
  <c r="F926" i="1" s="1"/>
  <c r="C860" i="1" l="1"/>
  <c r="K852" i="1"/>
  <c r="L852" i="1" s="1"/>
  <c r="M852" i="1" s="1"/>
  <c r="J853" i="1"/>
  <c r="H851" i="1"/>
  <c r="N851" i="1" s="1"/>
  <c r="P851" i="1" s="1"/>
  <c r="B851" i="1" s="1"/>
  <c r="G852" i="1"/>
  <c r="O926" i="1"/>
  <c r="A927" i="1"/>
  <c r="D926" i="1"/>
  <c r="E926" i="1" s="1"/>
  <c r="F927" i="1" s="1"/>
  <c r="Q925" i="1"/>
  <c r="R925" i="1" s="1"/>
  <c r="C861" i="1" l="1"/>
  <c r="G853" i="1"/>
  <c r="H852" i="1"/>
  <c r="N852" i="1" s="1"/>
  <c r="P852" i="1" s="1"/>
  <c r="B852" i="1" s="1"/>
  <c r="K853" i="1"/>
  <c r="L853" i="1" s="1"/>
  <c r="M853" i="1" s="1"/>
  <c r="J854" i="1"/>
  <c r="J855" i="1" s="1"/>
  <c r="Q926" i="1"/>
  <c r="R926" i="1" s="1"/>
  <c r="O927" i="1"/>
  <c r="A928" i="1"/>
  <c r="D927" i="1"/>
  <c r="E927" i="1" s="1"/>
  <c r="F928" i="1" s="1"/>
  <c r="C862" i="1" l="1"/>
  <c r="K855" i="1"/>
  <c r="J856" i="1"/>
  <c r="K854" i="1"/>
  <c r="L854" i="1" s="1"/>
  <c r="M854" i="1" s="1"/>
  <c r="H853" i="1"/>
  <c r="N853" i="1" s="1"/>
  <c r="P853" i="1" s="1"/>
  <c r="B853" i="1" s="1"/>
  <c r="G854" i="1"/>
  <c r="G855" i="1" s="1"/>
  <c r="A929" i="1"/>
  <c r="O928" i="1"/>
  <c r="D928" i="1"/>
  <c r="E928" i="1" s="1"/>
  <c r="F929" i="1" s="1"/>
  <c r="Q927" i="1"/>
  <c r="R927" i="1" s="1"/>
  <c r="C863" i="1" l="1"/>
  <c r="L855" i="1"/>
  <c r="M855" i="1" s="1"/>
  <c r="K856" i="1"/>
  <c r="L856" i="1" s="1"/>
  <c r="M856" i="1" s="1"/>
  <c r="J857" i="1"/>
  <c r="G856" i="1"/>
  <c r="H855" i="1"/>
  <c r="H854" i="1"/>
  <c r="Q928" i="1"/>
  <c r="R928" i="1" s="1"/>
  <c r="A930" i="1"/>
  <c r="O929" i="1"/>
  <c r="D929" i="1"/>
  <c r="E929" i="1" s="1"/>
  <c r="F930" i="1" s="1"/>
  <c r="N855" i="1" l="1"/>
  <c r="P855" i="1" s="1"/>
  <c r="B855" i="1" s="1"/>
  <c r="C864" i="1"/>
  <c r="K857" i="1"/>
  <c r="L857" i="1" s="1"/>
  <c r="M857" i="1" s="1"/>
  <c r="J858" i="1"/>
  <c r="G857" i="1"/>
  <c r="H856" i="1"/>
  <c r="N856" i="1" s="1"/>
  <c r="P856" i="1" s="1"/>
  <c r="B856" i="1" s="1"/>
  <c r="N854" i="1"/>
  <c r="Q929" i="1"/>
  <c r="R929" i="1" s="1"/>
  <c r="O930" i="1"/>
  <c r="A931" i="1"/>
  <c r="D930" i="1"/>
  <c r="E930" i="1" s="1"/>
  <c r="F931" i="1" s="1"/>
  <c r="C865" i="1" l="1"/>
  <c r="K858" i="1"/>
  <c r="L858" i="1" s="1"/>
  <c r="M858" i="1" s="1"/>
  <c r="J859" i="1"/>
  <c r="G858" i="1"/>
  <c r="H857" i="1"/>
  <c r="N857" i="1" s="1"/>
  <c r="P857" i="1" s="1"/>
  <c r="B857" i="1" s="1"/>
  <c r="P854" i="1"/>
  <c r="B854" i="1" s="1"/>
  <c r="Q930" i="1"/>
  <c r="R930" i="1" s="1"/>
  <c r="O931" i="1"/>
  <c r="A932" i="1"/>
  <c r="D931" i="1"/>
  <c r="E931" i="1" s="1"/>
  <c r="F932" i="1" s="1"/>
  <c r="C866" i="1" l="1"/>
  <c r="K859" i="1"/>
  <c r="L859" i="1" s="1"/>
  <c r="M859" i="1" s="1"/>
  <c r="J860" i="1"/>
  <c r="G859" i="1"/>
  <c r="H858" i="1"/>
  <c r="N858" i="1" s="1"/>
  <c r="P858" i="1" s="1"/>
  <c r="B858" i="1" s="1"/>
  <c r="I868" i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Q931" i="1"/>
  <c r="R931" i="1" s="1"/>
  <c r="A933" i="1"/>
  <c r="O932" i="1"/>
  <c r="D932" i="1"/>
  <c r="E932" i="1" s="1"/>
  <c r="F933" i="1" s="1"/>
  <c r="C867" i="1" l="1"/>
  <c r="K860" i="1"/>
  <c r="L860" i="1" s="1"/>
  <c r="M860" i="1" s="1"/>
  <c r="J861" i="1"/>
  <c r="G860" i="1"/>
  <c r="H859" i="1"/>
  <c r="N859" i="1" s="1"/>
  <c r="P859" i="1" s="1"/>
  <c r="B859" i="1" s="1"/>
  <c r="T868" i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S868" i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O933" i="1"/>
  <c r="A934" i="1"/>
  <c r="D933" i="1"/>
  <c r="E933" i="1" s="1"/>
  <c r="F934" i="1" s="1"/>
  <c r="I976" i="1"/>
  <c r="Q932" i="1"/>
  <c r="R932" i="1" s="1"/>
  <c r="K861" i="1" l="1"/>
  <c r="L861" i="1" s="1"/>
  <c r="M861" i="1" s="1"/>
  <c r="J862" i="1"/>
  <c r="G861" i="1"/>
  <c r="H860" i="1"/>
  <c r="N860" i="1" s="1"/>
  <c r="P860" i="1" s="1"/>
  <c r="B860" i="1" s="1"/>
  <c r="O934" i="1"/>
  <c r="A935" i="1"/>
  <c r="D934" i="1"/>
  <c r="E934" i="1" s="1"/>
  <c r="F935" i="1" s="1"/>
  <c r="I977" i="1"/>
  <c r="T934" i="1"/>
  <c r="S934" i="1"/>
  <c r="Q933" i="1"/>
  <c r="R933" i="1" s="1"/>
  <c r="K862" i="1" l="1"/>
  <c r="L862" i="1" s="1"/>
  <c r="M862" i="1" s="1"/>
  <c r="J863" i="1"/>
  <c r="G862" i="1"/>
  <c r="H861" i="1"/>
  <c r="N861" i="1" s="1"/>
  <c r="P861" i="1" s="1"/>
  <c r="B861" i="1" s="1"/>
  <c r="I978" i="1"/>
  <c r="O935" i="1"/>
  <c r="A936" i="1"/>
  <c r="D935" i="1"/>
  <c r="E935" i="1" s="1"/>
  <c r="F936" i="1" s="1"/>
  <c r="T935" i="1"/>
  <c r="Q934" i="1"/>
  <c r="R934" i="1" s="1"/>
  <c r="S935" i="1"/>
  <c r="K863" i="1" l="1"/>
  <c r="L863" i="1" s="1"/>
  <c r="M863" i="1" s="1"/>
  <c r="J864" i="1"/>
  <c r="G863" i="1"/>
  <c r="H862" i="1"/>
  <c r="N862" i="1" s="1"/>
  <c r="P862" i="1" s="1"/>
  <c r="B862" i="1" s="1"/>
  <c r="A937" i="1"/>
  <c r="O936" i="1"/>
  <c r="D936" i="1"/>
  <c r="E936" i="1" s="1"/>
  <c r="F937" i="1" s="1"/>
  <c r="I979" i="1"/>
  <c r="S936" i="1"/>
  <c r="Q935" i="1"/>
  <c r="R935" i="1" s="1"/>
  <c r="T936" i="1"/>
  <c r="K864" i="1" l="1"/>
  <c r="L864" i="1" s="1"/>
  <c r="M864" i="1" s="1"/>
  <c r="J865" i="1"/>
  <c r="G864" i="1"/>
  <c r="H863" i="1"/>
  <c r="N863" i="1" s="1"/>
  <c r="P863" i="1" s="1"/>
  <c r="B863" i="1" s="1"/>
  <c r="I980" i="1"/>
  <c r="C868" i="1"/>
  <c r="A938" i="1"/>
  <c r="O937" i="1"/>
  <c r="D937" i="1"/>
  <c r="E937" i="1" s="1"/>
  <c r="F938" i="1" s="1"/>
  <c r="Q936" i="1"/>
  <c r="R936" i="1" s="1"/>
  <c r="S937" i="1"/>
  <c r="T937" i="1"/>
  <c r="K865" i="1" l="1"/>
  <c r="L865" i="1" s="1"/>
  <c r="M865" i="1" s="1"/>
  <c r="J866" i="1"/>
  <c r="G865" i="1"/>
  <c r="H864" i="1"/>
  <c r="N864" i="1" s="1"/>
  <c r="P864" i="1" s="1"/>
  <c r="B864" i="1" s="1"/>
  <c r="C869" i="1"/>
  <c r="A939" i="1"/>
  <c r="O938" i="1"/>
  <c r="D938" i="1"/>
  <c r="E938" i="1" s="1"/>
  <c r="F939" i="1" s="1"/>
  <c r="I981" i="1"/>
  <c r="T938" i="1"/>
  <c r="S938" i="1"/>
  <c r="Q937" i="1"/>
  <c r="R937" i="1" s="1"/>
  <c r="K866" i="1" l="1"/>
  <c r="L866" i="1" s="1"/>
  <c r="M866" i="1" s="1"/>
  <c r="J867" i="1"/>
  <c r="K867" i="1" s="1"/>
  <c r="G866" i="1"/>
  <c r="H865" i="1"/>
  <c r="N865" i="1" s="1"/>
  <c r="P865" i="1" s="1"/>
  <c r="B865" i="1" s="1"/>
  <c r="I982" i="1"/>
  <c r="T939" i="1"/>
  <c r="Q938" i="1"/>
  <c r="R938" i="1" s="1"/>
  <c r="S939" i="1"/>
  <c r="C870" i="1"/>
  <c r="O939" i="1"/>
  <c r="A940" i="1"/>
  <c r="D939" i="1"/>
  <c r="E939" i="1" s="1"/>
  <c r="F940" i="1" s="1"/>
  <c r="L867" i="1" l="1"/>
  <c r="M867" i="1" s="1"/>
  <c r="G867" i="1"/>
  <c r="H867" i="1" s="1"/>
  <c r="H866" i="1"/>
  <c r="N866" i="1" s="1"/>
  <c r="P866" i="1" s="1"/>
  <c r="B866" i="1" s="1"/>
  <c r="C871" i="1"/>
  <c r="A941" i="1"/>
  <c r="O940" i="1"/>
  <c r="D940" i="1"/>
  <c r="E940" i="1" s="1"/>
  <c r="F941" i="1" s="1"/>
  <c r="I983" i="1"/>
  <c r="Q939" i="1"/>
  <c r="R939" i="1" s="1"/>
  <c r="T940" i="1"/>
  <c r="S940" i="1"/>
  <c r="N867" i="1" l="1"/>
  <c r="P867" i="1" s="1"/>
  <c r="B867" i="1" s="1"/>
  <c r="C872" i="1"/>
  <c r="A942" i="1"/>
  <c r="O941" i="1"/>
  <c r="D941" i="1"/>
  <c r="E941" i="1" s="1"/>
  <c r="F942" i="1" s="1"/>
  <c r="Q940" i="1"/>
  <c r="R940" i="1" s="1"/>
  <c r="S941" i="1"/>
  <c r="T941" i="1"/>
  <c r="I984" i="1"/>
  <c r="C873" i="1" l="1"/>
  <c r="O942" i="1"/>
  <c r="A943" i="1"/>
  <c r="D942" i="1"/>
  <c r="E942" i="1" s="1"/>
  <c r="F943" i="1" s="1"/>
  <c r="I985" i="1"/>
  <c r="T942" i="1"/>
  <c r="S942" i="1"/>
  <c r="Q941" i="1"/>
  <c r="R941" i="1" s="1"/>
  <c r="S943" i="1" l="1"/>
  <c r="Q942" i="1"/>
  <c r="R942" i="1" s="1"/>
  <c r="T943" i="1"/>
  <c r="C874" i="1"/>
  <c r="I986" i="1"/>
  <c r="O943" i="1"/>
  <c r="A944" i="1"/>
  <c r="D943" i="1"/>
  <c r="E943" i="1" s="1"/>
  <c r="F944" i="1" s="1"/>
  <c r="C875" i="1" l="1"/>
  <c r="A945" i="1"/>
  <c r="O944" i="1"/>
  <c r="D944" i="1"/>
  <c r="E944" i="1" s="1"/>
  <c r="F945" i="1" s="1"/>
  <c r="Q943" i="1"/>
  <c r="R943" i="1" s="1"/>
  <c r="T944" i="1"/>
  <c r="S944" i="1"/>
  <c r="I987" i="1"/>
  <c r="J868" i="1" l="1"/>
  <c r="G868" i="1"/>
  <c r="A946" i="1"/>
  <c r="O945" i="1"/>
  <c r="D945" i="1"/>
  <c r="E945" i="1" s="1"/>
  <c r="F946" i="1" s="1"/>
  <c r="C876" i="1"/>
  <c r="I988" i="1"/>
  <c r="Q944" i="1"/>
  <c r="R944" i="1" s="1"/>
  <c r="S945" i="1"/>
  <c r="T945" i="1"/>
  <c r="H868" i="1" l="1"/>
  <c r="G869" i="1"/>
  <c r="J869" i="1"/>
  <c r="K868" i="1"/>
  <c r="L868" i="1" s="1"/>
  <c r="M868" i="1" s="1"/>
  <c r="I989" i="1"/>
  <c r="T946" i="1"/>
  <c r="S946" i="1"/>
  <c r="Q945" i="1"/>
  <c r="R945" i="1" s="1"/>
  <c r="C877" i="1"/>
  <c r="O946" i="1"/>
  <c r="A947" i="1"/>
  <c r="D946" i="1"/>
  <c r="E946" i="1" s="1"/>
  <c r="F947" i="1" s="1"/>
  <c r="J870" i="1" l="1"/>
  <c r="K869" i="1"/>
  <c r="L869" i="1" s="1"/>
  <c r="M869" i="1" s="1"/>
  <c r="G870" i="1"/>
  <c r="H869" i="1"/>
  <c r="N868" i="1"/>
  <c r="P868" i="1" s="1"/>
  <c r="B868" i="1" s="1"/>
  <c r="O947" i="1"/>
  <c r="A948" i="1"/>
  <c r="D947" i="1"/>
  <c r="E947" i="1" s="1"/>
  <c r="F948" i="1" s="1"/>
  <c r="T947" i="1"/>
  <c r="Q946" i="1"/>
  <c r="R946" i="1" s="1"/>
  <c r="S947" i="1"/>
  <c r="C878" i="1"/>
  <c r="I990" i="1"/>
  <c r="N869" i="1" l="1"/>
  <c r="P869" i="1" s="1"/>
  <c r="B869" i="1" s="1"/>
  <c r="H870" i="1"/>
  <c r="G871" i="1"/>
  <c r="K870" i="1"/>
  <c r="L870" i="1" s="1"/>
  <c r="M870" i="1" s="1"/>
  <c r="J871" i="1"/>
  <c r="I991" i="1"/>
  <c r="C879" i="1"/>
  <c r="A949" i="1"/>
  <c r="O948" i="1"/>
  <c r="D948" i="1"/>
  <c r="E948" i="1" s="1"/>
  <c r="F949" i="1" s="1"/>
  <c r="Q947" i="1"/>
  <c r="R947" i="1" s="1"/>
  <c r="T948" i="1"/>
  <c r="S948" i="1"/>
  <c r="H871" i="1" l="1"/>
  <c r="G872" i="1"/>
  <c r="N870" i="1"/>
  <c r="P870" i="1" s="1"/>
  <c r="B870" i="1" s="1"/>
  <c r="J872" i="1"/>
  <c r="K871" i="1"/>
  <c r="L871" i="1" s="1"/>
  <c r="M871" i="1" s="1"/>
  <c r="Q948" i="1"/>
  <c r="R948" i="1" s="1"/>
  <c r="S949" i="1"/>
  <c r="T949" i="1"/>
  <c r="C880" i="1"/>
  <c r="I992" i="1"/>
  <c r="O949" i="1"/>
  <c r="A950" i="1"/>
  <c r="D949" i="1"/>
  <c r="E949" i="1" s="1"/>
  <c r="F950" i="1" s="1"/>
  <c r="K872" i="1" l="1"/>
  <c r="L872" i="1" s="1"/>
  <c r="M872" i="1" s="1"/>
  <c r="J873" i="1"/>
  <c r="G873" i="1"/>
  <c r="H872" i="1"/>
  <c r="N871" i="1"/>
  <c r="P871" i="1" s="1"/>
  <c r="B871" i="1" s="1"/>
  <c r="S950" i="1"/>
  <c r="Q949" i="1"/>
  <c r="R949" i="1" s="1"/>
  <c r="T950" i="1"/>
  <c r="I993" i="1"/>
  <c r="O950" i="1"/>
  <c r="A951" i="1"/>
  <c r="D950" i="1"/>
  <c r="E950" i="1" s="1"/>
  <c r="F951" i="1" s="1"/>
  <c r="C881" i="1"/>
  <c r="N872" i="1" l="1"/>
  <c r="P872" i="1" s="1"/>
  <c r="B872" i="1" s="1"/>
  <c r="G874" i="1"/>
  <c r="H873" i="1"/>
  <c r="J874" i="1"/>
  <c r="K873" i="1"/>
  <c r="L873" i="1" s="1"/>
  <c r="M873" i="1" s="1"/>
  <c r="O951" i="1"/>
  <c r="A952" i="1"/>
  <c r="D951" i="1"/>
  <c r="E951" i="1" s="1"/>
  <c r="F952" i="1" s="1"/>
  <c r="C882" i="1"/>
  <c r="T951" i="1"/>
  <c r="S951" i="1"/>
  <c r="Q950" i="1"/>
  <c r="R950" i="1" s="1"/>
  <c r="I994" i="1"/>
  <c r="J875" i="1" l="1"/>
  <c r="K874" i="1"/>
  <c r="L874" i="1" s="1"/>
  <c r="M874" i="1" s="1"/>
  <c r="N873" i="1"/>
  <c r="P873" i="1" s="1"/>
  <c r="B873" i="1" s="1"/>
  <c r="H874" i="1"/>
  <c r="G875" i="1"/>
  <c r="I995" i="1"/>
  <c r="C883" i="1"/>
  <c r="A953" i="1"/>
  <c r="O952" i="1"/>
  <c r="D952" i="1"/>
  <c r="E952" i="1" s="1"/>
  <c r="F953" i="1" s="1"/>
  <c r="Q951" i="1"/>
  <c r="R951" i="1" s="1"/>
  <c r="T952" i="1"/>
  <c r="S952" i="1"/>
  <c r="H875" i="1" l="1"/>
  <c r="G876" i="1"/>
  <c r="N874" i="1"/>
  <c r="P874" i="1" s="1"/>
  <c r="B874" i="1" s="1"/>
  <c r="J876" i="1"/>
  <c r="K875" i="1"/>
  <c r="L875" i="1" s="1"/>
  <c r="M875" i="1" s="1"/>
  <c r="A954" i="1"/>
  <c r="O953" i="1"/>
  <c r="D953" i="1"/>
  <c r="E953" i="1" s="1"/>
  <c r="F954" i="1" s="1"/>
  <c r="Q952" i="1"/>
  <c r="R952" i="1" s="1"/>
  <c r="T953" i="1"/>
  <c r="S953" i="1"/>
  <c r="C884" i="1"/>
  <c r="I996" i="1"/>
  <c r="K876" i="1" l="1"/>
  <c r="L876" i="1" s="1"/>
  <c r="M876" i="1" s="1"/>
  <c r="J877" i="1"/>
  <c r="G877" i="1"/>
  <c r="H876" i="1"/>
  <c r="N875" i="1"/>
  <c r="P875" i="1" s="1"/>
  <c r="B875" i="1" s="1"/>
  <c r="I997" i="1"/>
  <c r="A955" i="1"/>
  <c r="O954" i="1"/>
  <c r="D954" i="1"/>
  <c r="E954" i="1" s="1"/>
  <c r="F955" i="1" s="1"/>
  <c r="S954" i="1"/>
  <c r="T954" i="1"/>
  <c r="Q953" i="1"/>
  <c r="R953" i="1" s="1"/>
  <c r="C885" i="1"/>
  <c r="N876" i="1" l="1"/>
  <c r="P876" i="1" s="1"/>
  <c r="B876" i="1" s="1"/>
  <c r="G878" i="1"/>
  <c r="H877" i="1"/>
  <c r="J878" i="1"/>
  <c r="K877" i="1"/>
  <c r="L877" i="1" s="1"/>
  <c r="M877" i="1" s="1"/>
  <c r="I998" i="1"/>
  <c r="C886" i="1"/>
  <c r="Q954" i="1"/>
  <c r="R954" i="1" s="1"/>
  <c r="T955" i="1"/>
  <c r="S955" i="1"/>
  <c r="O955" i="1"/>
  <c r="A956" i="1"/>
  <c r="D955" i="1"/>
  <c r="E955" i="1" s="1"/>
  <c r="F956" i="1" s="1"/>
  <c r="K878" i="1" l="1"/>
  <c r="L878" i="1" s="1"/>
  <c r="M878" i="1" s="1"/>
  <c r="J879" i="1"/>
  <c r="N877" i="1"/>
  <c r="P877" i="1" s="1"/>
  <c r="B877" i="1" s="1"/>
  <c r="G879" i="1"/>
  <c r="H878" i="1"/>
  <c r="I999" i="1"/>
  <c r="C887" i="1"/>
  <c r="Q955" i="1"/>
  <c r="R955" i="1" s="1"/>
  <c r="T956" i="1"/>
  <c r="S956" i="1"/>
  <c r="A957" i="1"/>
  <c r="O956" i="1"/>
  <c r="D956" i="1"/>
  <c r="E956" i="1" s="1"/>
  <c r="F957" i="1" s="1"/>
  <c r="N878" i="1" l="1"/>
  <c r="P878" i="1" s="1"/>
  <c r="B878" i="1" s="1"/>
  <c r="G880" i="1"/>
  <c r="H879" i="1"/>
  <c r="J880" i="1"/>
  <c r="K879" i="1"/>
  <c r="L879" i="1" s="1"/>
  <c r="M879" i="1" s="1"/>
  <c r="I1000" i="1"/>
  <c r="O957" i="1"/>
  <c r="A958" i="1"/>
  <c r="D957" i="1"/>
  <c r="E957" i="1" s="1"/>
  <c r="F958" i="1" s="1"/>
  <c r="Q956" i="1"/>
  <c r="R956" i="1" s="1"/>
  <c r="T957" i="1"/>
  <c r="S957" i="1"/>
  <c r="C888" i="1"/>
  <c r="K880" i="1" l="1"/>
  <c r="L880" i="1" s="1"/>
  <c r="M880" i="1" s="1"/>
  <c r="J881" i="1"/>
  <c r="N879" i="1"/>
  <c r="P879" i="1" s="1"/>
  <c r="B879" i="1" s="1"/>
  <c r="G881" i="1"/>
  <c r="H880" i="1"/>
  <c r="C889" i="1"/>
  <c r="I1001" i="1"/>
  <c r="O958" i="1"/>
  <c r="A959" i="1"/>
  <c r="D958" i="1"/>
  <c r="E958" i="1" s="1"/>
  <c r="F959" i="1" s="1"/>
  <c r="S958" i="1"/>
  <c r="T958" i="1"/>
  <c r="Q957" i="1"/>
  <c r="R957" i="1" s="1"/>
  <c r="N880" i="1" l="1"/>
  <c r="P880" i="1" s="1"/>
  <c r="B880" i="1" s="1"/>
  <c r="H881" i="1"/>
  <c r="G882" i="1"/>
  <c r="J882" i="1"/>
  <c r="K881" i="1"/>
  <c r="L881" i="1" s="1"/>
  <c r="M881" i="1" s="1"/>
  <c r="I1002" i="1"/>
  <c r="O959" i="1"/>
  <c r="A960" i="1"/>
  <c r="D959" i="1"/>
  <c r="E959" i="1" s="1"/>
  <c r="F960" i="1" s="1"/>
  <c r="T959" i="1"/>
  <c r="S959" i="1"/>
  <c r="Q958" i="1"/>
  <c r="R958" i="1" s="1"/>
  <c r="C890" i="1"/>
  <c r="K882" i="1" l="1"/>
  <c r="L882" i="1" s="1"/>
  <c r="M882" i="1" s="1"/>
  <c r="J883" i="1"/>
  <c r="H882" i="1"/>
  <c r="G883" i="1"/>
  <c r="N881" i="1"/>
  <c r="P881" i="1" s="1"/>
  <c r="B881" i="1" s="1"/>
  <c r="A961" i="1"/>
  <c r="O960" i="1"/>
  <c r="D960" i="1"/>
  <c r="E960" i="1" s="1"/>
  <c r="F961" i="1" s="1"/>
  <c r="T960" i="1"/>
  <c r="Q959" i="1"/>
  <c r="R959" i="1" s="1"/>
  <c r="S960" i="1"/>
  <c r="C891" i="1"/>
  <c r="I1003" i="1"/>
  <c r="G884" i="1" l="1"/>
  <c r="H883" i="1"/>
  <c r="N882" i="1"/>
  <c r="P882" i="1" s="1"/>
  <c r="B882" i="1" s="1"/>
  <c r="J884" i="1"/>
  <c r="K883" i="1"/>
  <c r="L883" i="1" s="1"/>
  <c r="M883" i="1" s="1"/>
  <c r="C892" i="1"/>
  <c r="Q960" i="1"/>
  <c r="R960" i="1" s="1"/>
  <c r="T961" i="1"/>
  <c r="S961" i="1"/>
  <c r="I1004" i="1"/>
  <c r="A962" i="1"/>
  <c r="O961" i="1"/>
  <c r="D961" i="1"/>
  <c r="E961" i="1" s="1"/>
  <c r="F962" i="1" s="1"/>
  <c r="K884" i="1" l="1"/>
  <c r="L884" i="1" s="1"/>
  <c r="M884" i="1" s="1"/>
  <c r="J885" i="1"/>
  <c r="N883" i="1"/>
  <c r="P883" i="1" s="1"/>
  <c r="B883" i="1" s="1"/>
  <c r="G885" i="1"/>
  <c r="H884" i="1"/>
  <c r="O962" i="1"/>
  <c r="A963" i="1"/>
  <c r="D962" i="1"/>
  <c r="E962" i="1" s="1"/>
  <c r="F963" i="1" s="1"/>
  <c r="S962" i="1"/>
  <c r="T962" i="1"/>
  <c r="Q961" i="1"/>
  <c r="R961" i="1" s="1"/>
  <c r="I1005" i="1"/>
  <c r="C893" i="1"/>
  <c r="N884" i="1" l="1"/>
  <c r="P884" i="1" s="1"/>
  <c r="B884" i="1" s="1"/>
  <c r="G886" i="1"/>
  <c r="H885" i="1"/>
  <c r="J886" i="1"/>
  <c r="K885" i="1"/>
  <c r="L885" i="1" s="1"/>
  <c r="M885" i="1" s="1"/>
  <c r="S963" i="1"/>
  <c r="Q962" i="1"/>
  <c r="R962" i="1" s="1"/>
  <c r="T963" i="1"/>
  <c r="C894" i="1"/>
  <c r="I1006" i="1"/>
  <c r="O963" i="1"/>
  <c r="A964" i="1"/>
  <c r="D963" i="1"/>
  <c r="E963" i="1" s="1"/>
  <c r="F964" i="1" s="1"/>
  <c r="J887" i="1" l="1"/>
  <c r="K886" i="1"/>
  <c r="L886" i="1" s="1"/>
  <c r="M886" i="1" s="1"/>
  <c r="N885" i="1"/>
  <c r="P885" i="1" s="1"/>
  <c r="B885" i="1" s="1"/>
  <c r="G887" i="1"/>
  <c r="H886" i="1"/>
  <c r="I1007" i="1"/>
  <c r="A965" i="1"/>
  <c r="O964" i="1"/>
  <c r="D964" i="1"/>
  <c r="E964" i="1" s="1"/>
  <c r="F965" i="1" s="1"/>
  <c r="S964" i="1"/>
  <c r="Q963" i="1"/>
  <c r="R963" i="1" s="1"/>
  <c r="T964" i="1"/>
  <c r="C895" i="1"/>
  <c r="N886" i="1" l="1"/>
  <c r="P886" i="1" s="1"/>
  <c r="B886" i="1" s="1"/>
  <c r="G888" i="1"/>
  <c r="H887" i="1"/>
  <c r="J888" i="1"/>
  <c r="K887" i="1"/>
  <c r="L887" i="1" s="1"/>
  <c r="M887" i="1" s="1"/>
  <c r="Q964" i="1"/>
  <c r="R964" i="1" s="1"/>
  <c r="T965" i="1"/>
  <c r="S965" i="1"/>
  <c r="C896" i="1"/>
  <c r="O965" i="1"/>
  <c r="A966" i="1"/>
  <c r="D965" i="1"/>
  <c r="E965" i="1" s="1"/>
  <c r="F966" i="1" s="1"/>
  <c r="I1008" i="1"/>
  <c r="J889" i="1" l="1"/>
  <c r="K888" i="1"/>
  <c r="L888" i="1" s="1"/>
  <c r="M888" i="1" s="1"/>
  <c r="N887" i="1"/>
  <c r="P887" i="1" s="1"/>
  <c r="B887" i="1" s="1"/>
  <c r="H888" i="1"/>
  <c r="G889" i="1"/>
  <c r="O966" i="1"/>
  <c r="A967" i="1"/>
  <c r="D966" i="1"/>
  <c r="E966" i="1" s="1"/>
  <c r="F967" i="1" s="1"/>
  <c r="I1009" i="1"/>
  <c r="C897" i="1"/>
  <c r="T966" i="1"/>
  <c r="Q965" i="1"/>
  <c r="R965" i="1" s="1"/>
  <c r="S966" i="1"/>
  <c r="G890" i="1" l="1"/>
  <c r="H889" i="1"/>
  <c r="N888" i="1"/>
  <c r="P888" i="1" s="1"/>
  <c r="B888" i="1" s="1"/>
  <c r="J890" i="1"/>
  <c r="K889" i="1"/>
  <c r="L889" i="1" s="1"/>
  <c r="M889" i="1" s="1"/>
  <c r="O967" i="1"/>
  <c r="A968" i="1"/>
  <c r="D967" i="1"/>
  <c r="E967" i="1" s="1"/>
  <c r="F968" i="1" s="1"/>
  <c r="C898" i="1"/>
  <c r="T967" i="1"/>
  <c r="Q966" i="1"/>
  <c r="R966" i="1" s="1"/>
  <c r="S967" i="1"/>
  <c r="I1010" i="1"/>
  <c r="K890" i="1" l="1"/>
  <c r="L890" i="1" s="1"/>
  <c r="M890" i="1" s="1"/>
  <c r="J891" i="1"/>
  <c r="N889" i="1"/>
  <c r="P889" i="1" s="1"/>
  <c r="B889" i="1" s="1"/>
  <c r="H890" i="1"/>
  <c r="G891" i="1"/>
  <c r="C899" i="1"/>
  <c r="I1011" i="1"/>
  <c r="A969" i="1"/>
  <c r="O968" i="1"/>
  <c r="D968" i="1"/>
  <c r="E968" i="1" s="1"/>
  <c r="F969" i="1" s="1"/>
  <c r="Q967" i="1"/>
  <c r="R967" i="1" s="1"/>
  <c r="T968" i="1"/>
  <c r="S968" i="1"/>
  <c r="G892" i="1" l="1"/>
  <c r="H891" i="1"/>
  <c r="N890" i="1"/>
  <c r="P890" i="1" s="1"/>
  <c r="B890" i="1" s="1"/>
  <c r="J892" i="1"/>
  <c r="K891" i="1"/>
  <c r="L891" i="1" s="1"/>
  <c r="M891" i="1" s="1"/>
  <c r="Q968" i="1"/>
  <c r="R968" i="1" s="1"/>
  <c r="T969" i="1"/>
  <c r="S969" i="1"/>
  <c r="C900" i="1"/>
  <c r="O969" i="1"/>
  <c r="A970" i="1"/>
  <c r="D969" i="1"/>
  <c r="E969" i="1" s="1"/>
  <c r="F970" i="1" s="1"/>
  <c r="I1012" i="1"/>
  <c r="K892" i="1" l="1"/>
  <c r="L892" i="1" s="1"/>
  <c r="M892" i="1" s="1"/>
  <c r="J893" i="1"/>
  <c r="N891" i="1"/>
  <c r="P891" i="1" s="1"/>
  <c r="B891" i="1" s="1"/>
  <c r="H892" i="1"/>
  <c r="G893" i="1"/>
  <c r="C901" i="1"/>
  <c r="I1013" i="1"/>
  <c r="O970" i="1"/>
  <c r="A971" i="1"/>
  <c r="D970" i="1"/>
  <c r="E970" i="1" s="1"/>
  <c r="F971" i="1" s="1"/>
  <c r="T970" i="1"/>
  <c r="Q969" i="1"/>
  <c r="R969" i="1" s="1"/>
  <c r="S970" i="1"/>
  <c r="G894" i="1" l="1"/>
  <c r="H893" i="1"/>
  <c r="N892" i="1"/>
  <c r="P892" i="1" s="1"/>
  <c r="B892" i="1" s="1"/>
  <c r="J894" i="1"/>
  <c r="K893" i="1"/>
  <c r="L893" i="1" s="1"/>
  <c r="M893" i="1" s="1"/>
  <c r="O971" i="1"/>
  <c r="A972" i="1"/>
  <c r="D971" i="1"/>
  <c r="E971" i="1" s="1"/>
  <c r="F972" i="1" s="1"/>
  <c r="I1014" i="1"/>
  <c r="T971" i="1"/>
  <c r="Q970" i="1"/>
  <c r="R970" i="1" s="1"/>
  <c r="S971" i="1"/>
  <c r="C902" i="1"/>
  <c r="K894" i="1" l="1"/>
  <c r="L894" i="1" s="1"/>
  <c r="M894" i="1" s="1"/>
  <c r="J895" i="1"/>
  <c r="N893" i="1"/>
  <c r="P893" i="1" s="1"/>
  <c r="B893" i="1" s="1"/>
  <c r="H894" i="1"/>
  <c r="G895" i="1"/>
  <c r="I1015" i="1"/>
  <c r="A973" i="1"/>
  <c r="O972" i="1"/>
  <c r="D972" i="1"/>
  <c r="E972" i="1" s="1"/>
  <c r="F973" i="1" s="1"/>
  <c r="S972" i="1"/>
  <c r="Q971" i="1"/>
  <c r="R971" i="1" s="1"/>
  <c r="T972" i="1"/>
  <c r="C903" i="1"/>
  <c r="G896" i="1" l="1"/>
  <c r="H895" i="1"/>
  <c r="N894" i="1"/>
  <c r="P894" i="1" s="1"/>
  <c r="B894" i="1" s="1"/>
  <c r="J896" i="1"/>
  <c r="K895" i="1"/>
  <c r="L895" i="1" s="1"/>
  <c r="M895" i="1" s="1"/>
  <c r="C904" i="1"/>
  <c r="I1016" i="1"/>
  <c r="Q972" i="1"/>
  <c r="R972" i="1" s="1"/>
  <c r="T973" i="1"/>
  <c r="S973" i="1"/>
  <c r="A974" i="1"/>
  <c r="O973" i="1"/>
  <c r="D973" i="1"/>
  <c r="E973" i="1" s="1"/>
  <c r="F974" i="1" s="1"/>
  <c r="J897" i="1" l="1"/>
  <c r="K896" i="1"/>
  <c r="L896" i="1" s="1"/>
  <c r="M896" i="1" s="1"/>
  <c r="N895" i="1"/>
  <c r="P895" i="1" s="1"/>
  <c r="B895" i="1" s="1"/>
  <c r="H896" i="1"/>
  <c r="G897" i="1"/>
  <c r="I1017" i="1"/>
  <c r="T974" i="1"/>
  <c r="S974" i="1"/>
  <c r="Q973" i="1"/>
  <c r="R973" i="1" s="1"/>
  <c r="O974" i="1"/>
  <c r="A975" i="1"/>
  <c r="D974" i="1"/>
  <c r="E974" i="1" s="1"/>
  <c r="F975" i="1" s="1"/>
  <c r="C905" i="1"/>
  <c r="H897" i="1" l="1"/>
  <c r="G898" i="1"/>
  <c r="N896" i="1"/>
  <c r="P896" i="1" s="1"/>
  <c r="B896" i="1" s="1"/>
  <c r="K897" i="1"/>
  <c r="L897" i="1" s="1"/>
  <c r="M897" i="1" s="1"/>
  <c r="J898" i="1"/>
  <c r="S975" i="1"/>
  <c r="T975" i="1"/>
  <c r="Q974" i="1"/>
  <c r="R974" i="1" s="1"/>
  <c r="I1018" i="1"/>
  <c r="C906" i="1"/>
  <c r="O975" i="1"/>
  <c r="A976" i="1"/>
  <c r="D975" i="1"/>
  <c r="E975" i="1" s="1"/>
  <c r="F976" i="1" s="1"/>
  <c r="K898" i="1" l="1"/>
  <c r="L898" i="1" s="1"/>
  <c r="M898" i="1" s="1"/>
  <c r="J899" i="1"/>
  <c r="G899" i="1"/>
  <c r="H898" i="1"/>
  <c r="N897" i="1"/>
  <c r="P897" i="1" s="1"/>
  <c r="B897" i="1" s="1"/>
  <c r="I1019" i="1"/>
  <c r="A977" i="1"/>
  <c r="O976" i="1"/>
  <c r="D976" i="1"/>
  <c r="E976" i="1" s="1"/>
  <c r="F977" i="1" s="1"/>
  <c r="C907" i="1"/>
  <c r="T976" i="1"/>
  <c r="Q975" i="1"/>
  <c r="R975" i="1" s="1"/>
  <c r="S976" i="1"/>
  <c r="N898" i="1" l="1"/>
  <c r="P898" i="1" s="1"/>
  <c r="B898" i="1" s="1"/>
  <c r="G900" i="1"/>
  <c r="H899" i="1"/>
  <c r="J900" i="1"/>
  <c r="K899" i="1"/>
  <c r="L899" i="1" s="1"/>
  <c r="M899" i="1" s="1"/>
  <c r="C908" i="1"/>
  <c r="Q976" i="1"/>
  <c r="R976" i="1" s="1"/>
  <c r="S977" i="1"/>
  <c r="T977" i="1"/>
  <c r="A978" i="1"/>
  <c r="O977" i="1"/>
  <c r="D977" i="1"/>
  <c r="E977" i="1" s="1"/>
  <c r="F978" i="1" s="1"/>
  <c r="I1020" i="1"/>
  <c r="J901" i="1" l="1"/>
  <c r="K900" i="1"/>
  <c r="L900" i="1" s="1"/>
  <c r="M900" i="1" s="1"/>
  <c r="N899" i="1"/>
  <c r="P899" i="1" s="1"/>
  <c r="B899" i="1" s="1"/>
  <c r="G901" i="1"/>
  <c r="H900" i="1"/>
  <c r="S978" i="1"/>
  <c r="Q977" i="1"/>
  <c r="R977" i="1" s="1"/>
  <c r="T978" i="1"/>
  <c r="C909" i="1"/>
  <c r="O978" i="1"/>
  <c r="A979" i="1"/>
  <c r="D978" i="1"/>
  <c r="E978" i="1" s="1"/>
  <c r="F979" i="1" s="1"/>
  <c r="I1021" i="1"/>
  <c r="N900" i="1" l="1"/>
  <c r="P900" i="1" s="1"/>
  <c r="B900" i="1" s="1"/>
  <c r="G902" i="1"/>
  <c r="H901" i="1"/>
  <c r="J902" i="1"/>
  <c r="K901" i="1"/>
  <c r="L901" i="1" s="1"/>
  <c r="M901" i="1" s="1"/>
  <c r="I1022" i="1"/>
  <c r="O979" i="1"/>
  <c r="A980" i="1"/>
  <c r="D979" i="1"/>
  <c r="E979" i="1" s="1"/>
  <c r="F980" i="1" s="1"/>
  <c r="C910" i="1"/>
  <c r="T979" i="1"/>
  <c r="Q978" i="1"/>
  <c r="R978" i="1" s="1"/>
  <c r="S979" i="1"/>
  <c r="J903" i="1" l="1"/>
  <c r="K902" i="1"/>
  <c r="L902" i="1" s="1"/>
  <c r="M902" i="1" s="1"/>
  <c r="N901" i="1"/>
  <c r="P901" i="1" s="1"/>
  <c r="B901" i="1" s="1"/>
  <c r="H902" i="1"/>
  <c r="G903" i="1"/>
  <c r="T980" i="1"/>
  <c r="Q979" i="1"/>
  <c r="R979" i="1" s="1"/>
  <c r="S980" i="1"/>
  <c r="I1023" i="1"/>
  <c r="C911" i="1"/>
  <c r="A981" i="1"/>
  <c r="O980" i="1"/>
  <c r="D980" i="1"/>
  <c r="E980" i="1" s="1"/>
  <c r="F981" i="1" s="1"/>
  <c r="G904" i="1" l="1"/>
  <c r="H903" i="1"/>
  <c r="N902" i="1"/>
  <c r="P902" i="1" s="1"/>
  <c r="B902" i="1" s="1"/>
  <c r="J904" i="1"/>
  <c r="K903" i="1"/>
  <c r="L903" i="1" s="1"/>
  <c r="M903" i="1" s="1"/>
  <c r="C912" i="1"/>
  <c r="Q980" i="1"/>
  <c r="R980" i="1" s="1"/>
  <c r="T981" i="1"/>
  <c r="S981" i="1"/>
  <c r="A982" i="1"/>
  <c r="O981" i="1"/>
  <c r="D981" i="1"/>
  <c r="E981" i="1" s="1"/>
  <c r="F982" i="1" s="1"/>
  <c r="I1024" i="1"/>
  <c r="K904" i="1" l="1"/>
  <c r="L904" i="1" s="1"/>
  <c r="M904" i="1" s="1"/>
  <c r="J905" i="1"/>
  <c r="N903" i="1"/>
  <c r="P903" i="1" s="1"/>
  <c r="B903" i="1" s="1"/>
  <c r="H904" i="1"/>
  <c r="G905" i="1"/>
  <c r="I1025" i="1"/>
  <c r="O982" i="1"/>
  <c r="A983" i="1"/>
  <c r="D982" i="1"/>
  <c r="E982" i="1" s="1"/>
  <c r="F983" i="1" s="1"/>
  <c r="C913" i="1"/>
  <c r="T982" i="1"/>
  <c r="S982" i="1"/>
  <c r="Q981" i="1"/>
  <c r="R981" i="1" s="1"/>
  <c r="G906" i="1" l="1"/>
  <c r="H905" i="1"/>
  <c r="N904" i="1"/>
  <c r="P904" i="1" s="1"/>
  <c r="B904" i="1" s="1"/>
  <c r="J906" i="1"/>
  <c r="K905" i="1"/>
  <c r="L905" i="1" s="1"/>
  <c r="M905" i="1" s="1"/>
  <c r="T983" i="1"/>
  <c r="Q982" i="1"/>
  <c r="R982" i="1" s="1"/>
  <c r="S983" i="1"/>
  <c r="C914" i="1"/>
  <c r="O983" i="1"/>
  <c r="A984" i="1"/>
  <c r="D983" i="1"/>
  <c r="E983" i="1" s="1"/>
  <c r="F984" i="1" s="1"/>
  <c r="I1026" i="1"/>
  <c r="J907" i="1" l="1"/>
  <c r="K906" i="1"/>
  <c r="L906" i="1" s="1"/>
  <c r="M906" i="1" s="1"/>
  <c r="N905" i="1"/>
  <c r="P905" i="1" s="1"/>
  <c r="B905" i="1" s="1"/>
  <c r="G907" i="1"/>
  <c r="H906" i="1"/>
  <c r="I1027" i="1"/>
  <c r="A985" i="1"/>
  <c r="O984" i="1"/>
  <c r="D984" i="1"/>
  <c r="E984" i="1" s="1"/>
  <c r="F985" i="1" s="1"/>
  <c r="C915" i="1"/>
  <c r="Q983" i="1"/>
  <c r="R983" i="1" s="1"/>
  <c r="T984" i="1"/>
  <c r="S984" i="1"/>
  <c r="N906" i="1" l="1"/>
  <c r="P906" i="1" s="1"/>
  <c r="B906" i="1" s="1"/>
  <c r="H907" i="1"/>
  <c r="G908" i="1"/>
  <c r="J908" i="1"/>
  <c r="K907" i="1"/>
  <c r="L907" i="1" s="1"/>
  <c r="M907" i="1" s="1"/>
  <c r="C916" i="1"/>
  <c r="Q984" i="1"/>
  <c r="R984" i="1" s="1"/>
  <c r="S985" i="1"/>
  <c r="T985" i="1"/>
  <c r="A986" i="1"/>
  <c r="O985" i="1"/>
  <c r="D985" i="1"/>
  <c r="E985" i="1" s="1"/>
  <c r="F986" i="1" s="1"/>
  <c r="I1028" i="1"/>
  <c r="J909" i="1" l="1"/>
  <c r="K908" i="1"/>
  <c r="L908" i="1" s="1"/>
  <c r="M908" i="1" s="1"/>
  <c r="G909" i="1"/>
  <c r="H908" i="1"/>
  <c r="N907" i="1"/>
  <c r="P907" i="1" s="1"/>
  <c r="B907" i="1" s="1"/>
  <c r="I1029" i="1"/>
  <c r="T986" i="1"/>
  <c r="S986" i="1"/>
  <c r="Q985" i="1"/>
  <c r="R985" i="1" s="1"/>
  <c r="O986" i="1"/>
  <c r="D986" i="1"/>
  <c r="E986" i="1" s="1"/>
  <c r="F987" i="1" s="1"/>
  <c r="A987" i="1"/>
  <c r="C917" i="1"/>
  <c r="N908" i="1" l="1"/>
  <c r="P908" i="1" s="1"/>
  <c r="B908" i="1" s="1"/>
  <c r="G910" i="1"/>
  <c r="H909" i="1"/>
  <c r="K909" i="1"/>
  <c r="L909" i="1" s="1"/>
  <c r="M909" i="1" s="1"/>
  <c r="J910" i="1"/>
  <c r="Q986" i="1"/>
  <c r="R986" i="1" s="1"/>
  <c r="S987" i="1"/>
  <c r="T987" i="1"/>
  <c r="I1030" i="1"/>
  <c r="O987" i="1"/>
  <c r="A988" i="1"/>
  <c r="D987" i="1"/>
  <c r="E987" i="1" s="1"/>
  <c r="F988" i="1" s="1"/>
  <c r="C918" i="1"/>
  <c r="J911" i="1" l="1"/>
  <c r="K910" i="1"/>
  <c r="L910" i="1" s="1"/>
  <c r="M910" i="1" s="1"/>
  <c r="N909" i="1"/>
  <c r="P909" i="1" s="1"/>
  <c r="B909" i="1" s="1"/>
  <c r="G911" i="1"/>
  <c r="H910" i="1"/>
  <c r="C919" i="1"/>
  <c r="O988" i="1"/>
  <c r="A989" i="1"/>
  <c r="D988" i="1"/>
  <c r="E988" i="1" s="1"/>
  <c r="F989" i="1" s="1"/>
  <c r="T988" i="1"/>
  <c r="S988" i="1"/>
  <c r="Q987" i="1"/>
  <c r="R987" i="1" s="1"/>
  <c r="I1031" i="1"/>
  <c r="N910" i="1" l="1"/>
  <c r="P910" i="1" s="1"/>
  <c r="B910" i="1" s="1"/>
  <c r="G912" i="1"/>
  <c r="H911" i="1"/>
  <c r="J912" i="1"/>
  <c r="K911" i="1"/>
  <c r="L911" i="1" s="1"/>
  <c r="M911" i="1" s="1"/>
  <c r="T989" i="1"/>
  <c r="Q988" i="1"/>
  <c r="R988" i="1" s="1"/>
  <c r="S989" i="1"/>
  <c r="C920" i="1"/>
  <c r="I1032" i="1"/>
  <c r="O989" i="1"/>
  <c r="A990" i="1"/>
  <c r="D989" i="1"/>
  <c r="E989" i="1" s="1"/>
  <c r="F990" i="1" s="1"/>
  <c r="J913" i="1" l="1"/>
  <c r="K912" i="1"/>
  <c r="L912" i="1" s="1"/>
  <c r="M912" i="1" s="1"/>
  <c r="N911" i="1"/>
  <c r="P911" i="1" s="1"/>
  <c r="B911" i="1" s="1"/>
  <c r="G913" i="1"/>
  <c r="H912" i="1"/>
  <c r="C921" i="1"/>
  <c r="O990" i="1"/>
  <c r="A991" i="1"/>
  <c r="D990" i="1"/>
  <c r="E990" i="1" s="1"/>
  <c r="F991" i="1" s="1"/>
  <c r="Q989" i="1"/>
  <c r="R989" i="1" s="1"/>
  <c r="T990" i="1"/>
  <c r="S990" i="1"/>
  <c r="I1033" i="1"/>
  <c r="N912" i="1" l="1"/>
  <c r="P912" i="1" s="1"/>
  <c r="B912" i="1" s="1"/>
  <c r="G914" i="1"/>
  <c r="H913" i="1"/>
  <c r="J914" i="1"/>
  <c r="K913" i="1"/>
  <c r="L913" i="1" s="1"/>
  <c r="M913" i="1" s="1"/>
  <c r="O991" i="1"/>
  <c r="A992" i="1"/>
  <c r="D991" i="1"/>
  <c r="E991" i="1" s="1"/>
  <c r="F992" i="1" s="1"/>
  <c r="I1034" i="1"/>
  <c r="T991" i="1"/>
  <c r="Q990" i="1"/>
  <c r="R990" i="1" s="1"/>
  <c r="S991" i="1"/>
  <c r="C922" i="1"/>
  <c r="K914" i="1" l="1"/>
  <c r="L914" i="1" s="1"/>
  <c r="M914" i="1" s="1"/>
  <c r="J915" i="1"/>
  <c r="N913" i="1"/>
  <c r="P913" i="1" s="1"/>
  <c r="B913" i="1" s="1"/>
  <c r="H914" i="1"/>
  <c r="G915" i="1"/>
  <c r="T992" i="1"/>
  <c r="S992" i="1"/>
  <c r="Q991" i="1"/>
  <c r="R991" i="1" s="1"/>
  <c r="C923" i="1"/>
  <c r="O992" i="1"/>
  <c r="A993" i="1"/>
  <c r="D992" i="1"/>
  <c r="E992" i="1" s="1"/>
  <c r="F993" i="1" s="1"/>
  <c r="I1035" i="1"/>
  <c r="G916" i="1" l="1"/>
  <c r="H915" i="1"/>
  <c r="N914" i="1"/>
  <c r="P914" i="1" s="1"/>
  <c r="B914" i="1" s="1"/>
  <c r="J916" i="1"/>
  <c r="K915" i="1"/>
  <c r="L915" i="1" s="1"/>
  <c r="M915" i="1" s="1"/>
  <c r="I1036" i="1"/>
  <c r="A994" i="1"/>
  <c r="O993" i="1"/>
  <c r="D993" i="1"/>
  <c r="E993" i="1" s="1"/>
  <c r="F994" i="1" s="1"/>
  <c r="C924" i="1"/>
  <c r="T993" i="1"/>
  <c r="Q992" i="1"/>
  <c r="R992" i="1" s="1"/>
  <c r="S993" i="1"/>
  <c r="K916" i="1" l="1"/>
  <c r="L916" i="1" s="1"/>
  <c r="M916" i="1" s="1"/>
  <c r="J917" i="1"/>
  <c r="N915" i="1"/>
  <c r="P915" i="1" s="1"/>
  <c r="B915" i="1" s="1"/>
  <c r="H916" i="1"/>
  <c r="G917" i="1"/>
  <c r="A995" i="1"/>
  <c r="O994" i="1"/>
  <c r="D994" i="1"/>
  <c r="E994" i="1" s="1"/>
  <c r="F995" i="1" s="1"/>
  <c r="Q993" i="1"/>
  <c r="R993" i="1" s="1"/>
  <c r="T994" i="1"/>
  <c r="S994" i="1"/>
  <c r="C925" i="1"/>
  <c r="I1037" i="1"/>
  <c r="H917" i="1" l="1"/>
  <c r="G918" i="1"/>
  <c r="N916" i="1"/>
  <c r="P916" i="1" s="1"/>
  <c r="B916" i="1" s="1"/>
  <c r="J918" i="1"/>
  <c r="K917" i="1"/>
  <c r="L917" i="1" s="1"/>
  <c r="M917" i="1" s="1"/>
  <c r="I1038" i="1"/>
  <c r="S995" i="1"/>
  <c r="T995" i="1"/>
  <c r="Q994" i="1"/>
  <c r="R994" i="1" s="1"/>
  <c r="O995" i="1"/>
  <c r="A996" i="1"/>
  <c r="D995" i="1"/>
  <c r="E995" i="1" s="1"/>
  <c r="F996" i="1" s="1"/>
  <c r="C926" i="1"/>
  <c r="K918" i="1" l="1"/>
  <c r="L918" i="1" s="1"/>
  <c r="M918" i="1" s="1"/>
  <c r="J919" i="1"/>
  <c r="G919" i="1"/>
  <c r="H918" i="1"/>
  <c r="N917" i="1"/>
  <c r="P917" i="1" s="1"/>
  <c r="B917" i="1" s="1"/>
  <c r="O996" i="1"/>
  <c r="A997" i="1"/>
  <c r="D996" i="1"/>
  <c r="E996" i="1" s="1"/>
  <c r="F997" i="1" s="1"/>
  <c r="C927" i="1"/>
  <c r="Q995" i="1"/>
  <c r="R995" i="1" s="1"/>
  <c r="S996" i="1"/>
  <c r="T996" i="1"/>
  <c r="I1039" i="1"/>
  <c r="N918" i="1" l="1"/>
  <c r="P918" i="1" s="1"/>
  <c r="B918" i="1" s="1"/>
  <c r="G920" i="1"/>
  <c r="H919" i="1"/>
  <c r="K919" i="1"/>
  <c r="L919" i="1" s="1"/>
  <c r="M919" i="1" s="1"/>
  <c r="J920" i="1"/>
  <c r="I1040" i="1"/>
  <c r="C928" i="1"/>
  <c r="A998" i="1"/>
  <c r="O997" i="1"/>
  <c r="D997" i="1"/>
  <c r="E997" i="1" s="1"/>
  <c r="F998" i="1" s="1"/>
  <c r="Q996" i="1"/>
  <c r="R996" i="1" s="1"/>
  <c r="T997" i="1"/>
  <c r="S997" i="1"/>
  <c r="J921" i="1" l="1"/>
  <c r="K920" i="1"/>
  <c r="L920" i="1" s="1"/>
  <c r="M920" i="1" s="1"/>
  <c r="N919" i="1"/>
  <c r="P919" i="1" s="1"/>
  <c r="B919" i="1" s="1"/>
  <c r="G921" i="1"/>
  <c r="H920" i="1"/>
  <c r="C929" i="1"/>
  <c r="Q997" i="1"/>
  <c r="R997" i="1" s="1"/>
  <c r="T998" i="1"/>
  <c r="S998" i="1"/>
  <c r="O998" i="1"/>
  <c r="A999" i="1"/>
  <c r="D998" i="1"/>
  <c r="E998" i="1" s="1"/>
  <c r="F999" i="1" s="1"/>
  <c r="I1041" i="1"/>
  <c r="N920" i="1" l="1"/>
  <c r="P920" i="1" s="1"/>
  <c r="B920" i="1" s="1"/>
  <c r="H921" i="1"/>
  <c r="G922" i="1"/>
  <c r="J922" i="1"/>
  <c r="K921" i="1"/>
  <c r="L921" i="1" s="1"/>
  <c r="M921" i="1" s="1"/>
  <c r="S999" i="1"/>
  <c r="Q998" i="1"/>
  <c r="R998" i="1" s="1"/>
  <c r="T999" i="1"/>
  <c r="C930" i="1"/>
  <c r="I1042" i="1"/>
  <c r="O999" i="1"/>
  <c r="A1000" i="1"/>
  <c r="D999" i="1"/>
  <c r="E999" i="1" s="1"/>
  <c r="F1000" i="1" s="1"/>
  <c r="J923" i="1" l="1"/>
  <c r="K922" i="1"/>
  <c r="L922" i="1" s="1"/>
  <c r="M922" i="1" s="1"/>
  <c r="G923" i="1"/>
  <c r="H922" i="1"/>
  <c r="N921" i="1"/>
  <c r="P921" i="1" s="1"/>
  <c r="B921" i="1" s="1"/>
  <c r="I1043" i="1"/>
  <c r="C931" i="1"/>
  <c r="O1000" i="1"/>
  <c r="A1001" i="1"/>
  <c r="D1000" i="1"/>
  <c r="E1000" i="1" s="1"/>
  <c r="F1001" i="1" s="1"/>
  <c r="Q999" i="1"/>
  <c r="R999" i="1" s="1"/>
  <c r="S1000" i="1"/>
  <c r="T1000" i="1"/>
  <c r="N922" i="1" l="1"/>
  <c r="P922" i="1" s="1"/>
  <c r="B922" i="1" s="1"/>
  <c r="G924" i="1"/>
  <c r="H923" i="1"/>
  <c r="K923" i="1"/>
  <c r="L923" i="1" s="1"/>
  <c r="M923" i="1" s="1"/>
  <c r="J924" i="1"/>
  <c r="A1002" i="1"/>
  <c r="O1001" i="1"/>
  <c r="D1001" i="1"/>
  <c r="E1001" i="1" s="1"/>
  <c r="F1002" i="1" s="1"/>
  <c r="S1001" i="1"/>
  <c r="Q1000" i="1"/>
  <c r="R1000" i="1" s="1"/>
  <c r="T1001" i="1"/>
  <c r="C932" i="1"/>
  <c r="I1044" i="1"/>
  <c r="J925" i="1" l="1"/>
  <c r="K924" i="1"/>
  <c r="L924" i="1" s="1"/>
  <c r="M924" i="1" s="1"/>
  <c r="N923" i="1"/>
  <c r="P923" i="1" s="1"/>
  <c r="B923" i="1" s="1"/>
  <c r="H924" i="1"/>
  <c r="G925" i="1"/>
  <c r="C933" i="1"/>
  <c r="I1045" i="1"/>
  <c r="Q1001" i="1"/>
  <c r="R1001" i="1" s="1"/>
  <c r="S1002" i="1"/>
  <c r="T1002" i="1"/>
  <c r="A1003" i="1"/>
  <c r="O1002" i="1"/>
  <c r="D1002" i="1"/>
  <c r="E1002" i="1" s="1"/>
  <c r="F1003" i="1" s="1"/>
  <c r="H925" i="1" l="1"/>
  <c r="G926" i="1"/>
  <c r="N924" i="1"/>
  <c r="P924" i="1" s="1"/>
  <c r="B924" i="1" s="1"/>
  <c r="K925" i="1"/>
  <c r="L925" i="1" s="1"/>
  <c r="M925" i="1" s="1"/>
  <c r="J926" i="1"/>
  <c r="I1046" i="1"/>
  <c r="T1003" i="1"/>
  <c r="S1003" i="1"/>
  <c r="Q1002" i="1"/>
  <c r="R1002" i="1" s="1"/>
  <c r="O1003" i="1"/>
  <c r="A1004" i="1"/>
  <c r="D1003" i="1"/>
  <c r="E1003" i="1" s="1"/>
  <c r="F1004" i="1" s="1"/>
  <c r="C934" i="1"/>
  <c r="J927" i="1" l="1"/>
  <c r="K926" i="1"/>
  <c r="L926" i="1" s="1"/>
  <c r="M926" i="1" s="1"/>
  <c r="H926" i="1"/>
  <c r="G927" i="1"/>
  <c r="N925" i="1"/>
  <c r="P925" i="1" s="1"/>
  <c r="B925" i="1" s="1"/>
  <c r="O1004" i="1"/>
  <c r="A1005" i="1"/>
  <c r="D1004" i="1"/>
  <c r="E1004" i="1" s="1"/>
  <c r="F1005" i="1" s="1"/>
  <c r="I1047" i="1"/>
  <c r="C935" i="1"/>
  <c r="T1004" i="1"/>
  <c r="Q1003" i="1"/>
  <c r="R1003" i="1" s="1"/>
  <c r="S1004" i="1"/>
  <c r="G928" i="1" l="1"/>
  <c r="H927" i="1"/>
  <c r="N926" i="1"/>
  <c r="P926" i="1" s="1"/>
  <c r="B926" i="1" s="1"/>
  <c r="J928" i="1"/>
  <c r="K927" i="1"/>
  <c r="L927" i="1" s="1"/>
  <c r="M927" i="1" s="1"/>
  <c r="Q1004" i="1"/>
  <c r="R1004" i="1" s="1"/>
  <c r="T1005" i="1"/>
  <c r="S1005" i="1"/>
  <c r="I1048" i="1"/>
  <c r="C936" i="1"/>
  <c r="O1005" i="1"/>
  <c r="A1006" i="1"/>
  <c r="D1005" i="1"/>
  <c r="E1005" i="1" s="1"/>
  <c r="F1006" i="1" s="1"/>
  <c r="J929" i="1" l="1"/>
  <c r="K928" i="1"/>
  <c r="L928" i="1" s="1"/>
  <c r="M928" i="1" s="1"/>
  <c r="N927" i="1"/>
  <c r="P927" i="1" s="1"/>
  <c r="B927" i="1" s="1"/>
  <c r="H928" i="1"/>
  <c r="G929" i="1"/>
  <c r="C937" i="1"/>
  <c r="A1007" i="1"/>
  <c r="O1006" i="1"/>
  <c r="D1006" i="1"/>
  <c r="E1006" i="1" s="1"/>
  <c r="F1007" i="1" s="1"/>
  <c r="I1049" i="1"/>
  <c r="Q1005" i="1"/>
  <c r="R1005" i="1" s="1"/>
  <c r="S1006" i="1"/>
  <c r="T1006" i="1"/>
  <c r="G930" i="1" l="1"/>
  <c r="H929" i="1"/>
  <c r="N928" i="1"/>
  <c r="P928" i="1" s="1"/>
  <c r="B928" i="1" s="1"/>
  <c r="J930" i="1"/>
  <c r="K929" i="1"/>
  <c r="L929" i="1" s="1"/>
  <c r="M929" i="1" s="1"/>
  <c r="I1050" i="1"/>
  <c r="S1007" i="1"/>
  <c r="Q1006" i="1"/>
  <c r="R1006" i="1" s="1"/>
  <c r="T1007" i="1"/>
  <c r="C938" i="1"/>
  <c r="O1007" i="1"/>
  <c r="A1008" i="1"/>
  <c r="D1007" i="1"/>
  <c r="E1007" i="1" s="1"/>
  <c r="F1008" i="1" s="1"/>
  <c r="K930" i="1" l="1"/>
  <c r="L930" i="1" s="1"/>
  <c r="M930" i="1" s="1"/>
  <c r="J931" i="1"/>
  <c r="N929" i="1"/>
  <c r="P929" i="1" s="1"/>
  <c r="B929" i="1" s="1"/>
  <c r="G931" i="1"/>
  <c r="H930" i="1"/>
  <c r="C939" i="1"/>
  <c r="S1008" i="1"/>
  <c r="T1008" i="1"/>
  <c r="Q1007" i="1"/>
  <c r="R1007" i="1" s="1"/>
  <c r="O1008" i="1"/>
  <c r="A1009" i="1"/>
  <c r="D1008" i="1"/>
  <c r="E1008" i="1" s="1"/>
  <c r="F1009" i="1" s="1"/>
  <c r="I1051" i="1"/>
  <c r="G932" i="1" l="1"/>
  <c r="H931" i="1"/>
  <c r="N930" i="1"/>
  <c r="P930" i="1" s="1"/>
  <c r="B930" i="1" s="1"/>
  <c r="J932" i="1"/>
  <c r="K931" i="1"/>
  <c r="L931" i="1" s="1"/>
  <c r="M931" i="1" s="1"/>
  <c r="I1052" i="1"/>
  <c r="A1010" i="1"/>
  <c r="O1009" i="1"/>
  <c r="D1009" i="1"/>
  <c r="E1009" i="1" s="1"/>
  <c r="F1010" i="1" s="1"/>
  <c r="T1009" i="1"/>
  <c r="Q1008" i="1"/>
  <c r="R1008" i="1" s="1"/>
  <c r="S1009" i="1"/>
  <c r="C940" i="1"/>
  <c r="K932" i="1" l="1"/>
  <c r="L932" i="1" s="1"/>
  <c r="M932" i="1" s="1"/>
  <c r="J933" i="1"/>
  <c r="N931" i="1"/>
  <c r="P931" i="1" s="1"/>
  <c r="B931" i="1" s="1"/>
  <c r="H932" i="1"/>
  <c r="G933" i="1"/>
  <c r="A1011" i="1"/>
  <c r="O1010" i="1"/>
  <c r="D1010" i="1"/>
  <c r="E1010" i="1" s="1"/>
  <c r="F1011" i="1" s="1"/>
  <c r="Q1009" i="1"/>
  <c r="R1009" i="1" s="1"/>
  <c r="S1010" i="1"/>
  <c r="T1010" i="1"/>
  <c r="I1053" i="1"/>
  <c r="C941" i="1"/>
  <c r="H933" i="1" l="1"/>
  <c r="G934" i="1"/>
  <c r="N932" i="1"/>
  <c r="P932" i="1" s="1"/>
  <c r="B932" i="1" s="1"/>
  <c r="J934" i="1"/>
  <c r="K933" i="1"/>
  <c r="L933" i="1" s="1"/>
  <c r="M933" i="1" s="1"/>
  <c r="T1011" i="1"/>
  <c r="S1011" i="1"/>
  <c r="Q1010" i="1"/>
  <c r="R1010" i="1" s="1"/>
  <c r="O1011" i="1"/>
  <c r="A1012" i="1"/>
  <c r="D1011" i="1"/>
  <c r="E1011" i="1" s="1"/>
  <c r="F1012" i="1" s="1"/>
  <c r="C942" i="1"/>
  <c r="I1054" i="1"/>
  <c r="K934" i="1" l="1"/>
  <c r="L934" i="1" s="1"/>
  <c r="M934" i="1" s="1"/>
  <c r="J935" i="1"/>
  <c r="H934" i="1"/>
  <c r="G935" i="1"/>
  <c r="N933" i="1"/>
  <c r="P933" i="1" s="1"/>
  <c r="B933" i="1" s="1"/>
  <c r="I1055" i="1"/>
  <c r="O1012" i="1"/>
  <c r="A1013" i="1"/>
  <c r="D1012" i="1"/>
  <c r="E1012" i="1" s="1"/>
  <c r="F1013" i="1" s="1"/>
  <c r="T1012" i="1"/>
  <c r="Q1011" i="1"/>
  <c r="R1011" i="1" s="1"/>
  <c r="S1012" i="1"/>
  <c r="C943" i="1"/>
  <c r="G936" i="1" l="1"/>
  <c r="H935" i="1"/>
  <c r="N934" i="1"/>
  <c r="P934" i="1" s="1"/>
  <c r="B934" i="1" s="1"/>
  <c r="J936" i="1"/>
  <c r="K935" i="1"/>
  <c r="L935" i="1" s="1"/>
  <c r="M935" i="1" s="1"/>
  <c r="C944" i="1"/>
  <c r="A1014" i="1"/>
  <c r="O1013" i="1"/>
  <c r="D1013" i="1"/>
  <c r="E1013" i="1" s="1"/>
  <c r="F1014" i="1" s="1"/>
  <c r="T1013" i="1"/>
  <c r="Q1012" i="1"/>
  <c r="R1012" i="1" s="1"/>
  <c r="S1013" i="1"/>
  <c r="I1056" i="1"/>
  <c r="K936" i="1" l="1"/>
  <c r="L936" i="1" s="1"/>
  <c r="M936" i="1" s="1"/>
  <c r="J937" i="1"/>
  <c r="N935" i="1"/>
  <c r="P935" i="1" s="1"/>
  <c r="B935" i="1" s="1"/>
  <c r="G937" i="1"/>
  <c r="H936" i="1"/>
  <c r="I1057" i="1"/>
  <c r="C945" i="1"/>
  <c r="Q1013" i="1"/>
  <c r="R1013" i="1" s="1"/>
  <c r="S1014" i="1"/>
  <c r="T1014" i="1"/>
  <c r="A1015" i="1"/>
  <c r="O1014" i="1"/>
  <c r="D1014" i="1"/>
  <c r="E1014" i="1" s="1"/>
  <c r="F1015" i="1" s="1"/>
  <c r="N936" i="1" l="1"/>
  <c r="P936" i="1" s="1"/>
  <c r="B936" i="1" s="1"/>
  <c r="G938" i="1"/>
  <c r="H937" i="1"/>
  <c r="J938" i="1"/>
  <c r="K937" i="1"/>
  <c r="L937" i="1" s="1"/>
  <c r="M937" i="1" s="1"/>
  <c r="I1058" i="1"/>
  <c r="S1015" i="1"/>
  <c r="Q1014" i="1"/>
  <c r="R1014" i="1" s="1"/>
  <c r="T1015" i="1"/>
  <c r="C946" i="1"/>
  <c r="O1015" i="1"/>
  <c r="A1016" i="1"/>
  <c r="D1015" i="1"/>
  <c r="E1015" i="1" s="1"/>
  <c r="F1016" i="1" s="1"/>
  <c r="K938" i="1" l="1"/>
  <c r="L938" i="1" s="1"/>
  <c r="M938" i="1" s="1"/>
  <c r="J939" i="1"/>
  <c r="N937" i="1"/>
  <c r="P937" i="1" s="1"/>
  <c r="B937" i="1" s="1"/>
  <c r="H938" i="1"/>
  <c r="G939" i="1"/>
  <c r="I1059" i="1"/>
  <c r="O1016" i="1"/>
  <c r="A1017" i="1"/>
  <c r="D1016" i="1"/>
  <c r="E1016" i="1" s="1"/>
  <c r="F1017" i="1" s="1"/>
  <c r="T1016" i="1"/>
  <c r="Q1015" i="1"/>
  <c r="R1015" i="1" s="1"/>
  <c r="S1016" i="1"/>
  <c r="C947" i="1"/>
  <c r="G940" i="1" l="1"/>
  <c r="H939" i="1"/>
  <c r="N938" i="1"/>
  <c r="P938" i="1" s="1"/>
  <c r="B938" i="1" s="1"/>
  <c r="J940" i="1"/>
  <c r="K939" i="1"/>
  <c r="L939" i="1" s="1"/>
  <c r="M939" i="1" s="1"/>
  <c r="I1060" i="1"/>
  <c r="O1017" i="1"/>
  <c r="A1018" i="1"/>
  <c r="D1017" i="1"/>
  <c r="E1017" i="1" s="1"/>
  <c r="F1018" i="1" s="1"/>
  <c r="Q1016" i="1"/>
  <c r="R1016" i="1" s="1"/>
  <c r="T1017" i="1"/>
  <c r="S1017" i="1"/>
  <c r="C948" i="1"/>
  <c r="K940" i="1" l="1"/>
  <c r="L940" i="1" s="1"/>
  <c r="M940" i="1" s="1"/>
  <c r="J941" i="1"/>
  <c r="N939" i="1"/>
  <c r="P939" i="1" s="1"/>
  <c r="B939" i="1" s="1"/>
  <c r="G941" i="1"/>
  <c r="H940" i="1"/>
  <c r="C949" i="1"/>
  <c r="A1019" i="1"/>
  <c r="O1018" i="1"/>
  <c r="D1018" i="1"/>
  <c r="E1018" i="1" s="1"/>
  <c r="F1019" i="1" s="1"/>
  <c r="I1061" i="1"/>
  <c r="S1018" i="1"/>
  <c r="Q1017" i="1"/>
  <c r="R1017" i="1" s="1"/>
  <c r="T1018" i="1"/>
  <c r="N940" i="1" l="1"/>
  <c r="P940" i="1" s="1"/>
  <c r="B940" i="1" s="1"/>
  <c r="G942" i="1"/>
  <c r="H941" i="1"/>
  <c r="J942" i="1"/>
  <c r="K941" i="1"/>
  <c r="L941" i="1" s="1"/>
  <c r="M941" i="1" s="1"/>
  <c r="C950" i="1"/>
  <c r="I1062" i="1"/>
  <c r="A1020" i="1"/>
  <c r="O1019" i="1"/>
  <c r="D1019" i="1"/>
  <c r="E1019" i="1" s="1"/>
  <c r="F1020" i="1" s="1"/>
  <c r="Q1018" i="1"/>
  <c r="R1018" i="1" s="1"/>
  <c r="T1019" i="1"/>
  <c r="S1019" i="1"/>
  <c r="J943" i="1" l="1"/>
  <c r="K942" i="1"/>
  <c r="L942" i="1" s="1"/>
  <c r="M942" i="1" s="1"/>
  <c r="N941" i="1"/>
  <c r="P941" i="1" s="1"/>
  <c r="B941" i="1" s="1"/>
  <c r="G943" i="1"/>
  <c r="H942" i="1"/>
  <c r="C951" i="1"/>
  <c r="T1020" i="1"/>
  <c r="S1020" i="1"/>
  <c r="Q1019" i="1"/>
  <c r="R1019" i="1" s="1"/>
  <c r="I1063" i="1"/>
  <c r="A1021" i="1"/>
  <c r="O1020" i="1"/>
  <c r="D1020" i="1"/>
  <c r="E1020" i="1" s="1"/>
  <c r="F1021" i="1" s="1"/>
  <c r="N942" i="1" l="1"/>
  <c r="P942" i="1" s="1"/>
  <c r="B942" i="1" s="1"/>
  <c r="H943" i="1"/>
  <c r="G944" i="1"/>
  <c r="J944" i="1"/>
  <c r="K943" i="1"/>
  <c r="L943" i="1" s="1"/>
  <c r="M943" i="1" s="1"/>
  <c r="O1021" i="1"/>
  <c r="A1022" i="1"/>
  <c r="D1021" i="1"/>
  <c r="E1021" i="1" s="1"/>
  <c r="F1022" i="1" s="1"/>
  <c r="C952" i="1"/>
  <c r="I1064" i="1"/>
  <c r="T1021" i="1"/>
  <c r="Q1020" i="1"/>
  <c r="R1020" i="1" s="1"/>
  <c r="S1021" i="1"/>
  <c r="K944" i="1" l="1"/>
  <c r="L944" i="1" s="1"/>
  <c r="M944" i="1" s="1"/>
  <c r="J945" i="1"/>
  <c r="H944" i="1"/>
  <c r="G945" i="1"/>
  <c r="N943" i="1"/>
  <c r="P943" i="1" s="1"/>
  <c r="B943" i="1" s="1"/>
  <c r="O1022" i="1"/>
  <c r="A1023" i="1"/>
  <c r="D1022" i="1"/>
  <c r="E1022" i="1" s="1"/>
  <c r="F1023" i="1" s="1"/>
  <c r="C953" i="1"/>
  <c r="T1022" i="1"/>
  <c r="S1022" i="1"/>
  <c r="Q1021" i="1"/>
  <c r="R1021" i="1" s="1"/>
  <c r="I1065" i="1"/>
  <c r="G946" i="1" l="1"/>
  <c r="H945" i="1"/>
  <c r="N944" i="1"/>
  <c r="P944" i="1" s="1"/>
  <c r="B944" i="1" s="1"/>
  <c r="J946" i="1"/>
  <c r="K945" i="1"/>
  <c r="L945" i="1" s="1"/>
  <c r="M945" i="1" s="1"/>
  <c r="I1066" i="1"/>
  <c r="C954" i="1"/>
  <c r="A1024" i="1"/>
  <c r="O1023" i="1"/>
  <c r="D1023" i="1"/>
  <c r="E1023" i="1" s="1"/>
  <c r="F1024" i="1" s="1"/>
  <c r="T1023" i="1"/>
  <c r="Q1022" i="1"/>
  <c r="R1022" i="1" s="1"/>
  <c r="S1023" i="1"/>
  <c r="J947" i="1" l="1"/>
  <c r="K946" i="1"/>
  <c r="L946" i="1" s="1"/>
  <c r="M946" i="1" s="1"/>
  <c r="N945" i="1"/>
  <c r="P945" i="1" s="1"/>
  <c r="B945" i="1" s="1"/>
  <c r="G947" i="1"/>
  <c r="H946" i="1"/>
  <c r="A1025" i="1"/>
  <c r="O1024" i="1"/>
  <c r="D1024" i="1"/>
  <c r="E1024" i="1" s="1"/>
  <c r="F1025" i="1" s="1"/>
  <c r="I1067" i="1"/>
  <c r="Q1023" i="1"/>
  <c r="R1023" i="1" s="1"/>
  <c r="T1024" i="1"/>
  <c r="S1024" i="1"/>
  <c r="C955" i="1"/>
  <c r="N946" i="1" l="1"/>
  <c r="P946" i="1" s="1"/>
  <c r="B946" i="1" s="1"/>
  <c r="H947" i="1"/>
  <c r="G948" i="1"/>
  <c r="J948" i="1"/>
  <c r="K947" i="1"/>
  <c r="L947" i="1" s="1"/>
  <c r="M947" i="1" s="1"/>
  <c r="I1068" i="1"/>
  <c r="S1025" i="1"/>
  <c r="T1025" i="1"/>
  <c r="Q1024" i="1"/>
  <c r="R1024" i="1" s="1"/>
  <c r="C956" i="1"/>
  <c r="O1025" i="1"/>
  <c r="A1026" i="1"/>
  <c r="D1025" i="1"/>
  <c r="E1025" i="1" s="1"/>
  <c r="F1026" i="1" s="1"/>
  <c r="J949" i="1" l="1"/>
  <c r="K948" i="1"/>
  <c r="L948" i="1" s="1"/>
  <c r="M948" i="1" s="1"/>
  <c r="H948" i="1"/>
  <c r="G949" i="1"/>
  <c r="N947" i="1"/>
  <c r="P947" i="1" s="1"/>
  <c r="B947" i="1" s="1"/>
  <c r="O1026" i="1"/>
  <c r="A1027" i="1"/>
  <c r="D1026" i="1"/>
  <c r="E1026" i="1" s="1"/>
  <c r="F1027" i="1" s="1"/>
  <c r="C957" i="1"/>
  <c r="S1026" i="1"/>
  <c r="Q1025" i="1"/>
  <c r="R1025" i="1" s="1"/>
  <c r="T1026" i="1"/>
  <c r="I1069" i="1"/>
  <c r="G950" i="1" l="1"/>
  <c r="H949" i="1"/>
  <c r="N948" i="1"/>
  <c r="P948" i="1" s="1"/>
  <c r="B948" i="1" s="1"/>
  <c r="J950" i="1"/>
  <c r="K949" i="1"/>
  <c r="L949" i="1" s="1"/>
  <c r="M949" i="1" s="1"/>
  <c r="I1070" i="1"/>
  <c r="C958" i="1"/>
  <c r="A1028" i="1"/>
  <c r="O1027" i="1"/>
  <c r="D1027" i="1"/>
  <c r="E1027" i="1" s="1"/>
  <c r="F1028" i="1" s="1"/>
  <c r="Q1026" i="1"/>
  <c r="R1026" i="1" s="1"/>
  <c r="T1027" i="1"/>
  <c r="S1027" i="1"/>
  <c r="J951" i="1" l="1"/>
  <c r="K950" i="1"/>
  <c r="L950" i="1" s="1"/>
  <c r="M950" i="1" s="1"/>
  <c r="N949" i="1"/>
  <c r="P949" i="1" s="1"/>
  <c r="B949" i="1" s="1"/>
  <c r="G951" i="1"/>
  <c r="H950" i="1"/>
  <c r="Q1027" i="1"/>
  <c r="R1027" i="1" s="1"/>
  <c r="T1028" i="1"/>
  <c r="S1028" i="1"/>
  <c r="C959" i="1"/>
  <c r="A1029" i="1"/>
  <c r="O1028" i="1"/>
  <c r="D1028" i="1"/>
  <c r="E1028" i="1" s="1"/>
  <c r="F1029" i="1" s="1"/>
  <c r="I1071" i="1"/>
  <c r="N950" i="1" l="1"/>
  <c r="P950" i="1" s="1"/>
  <c r="B950" i="1" s="1"/>
  <c r="G952" i="1"/>
  <c r="H951" i="1"/>
  <c r="J952" i="1"/>
  <c r="K951" i="1"/>
  <c r="L951" i="1" s="1"/>
  <c r="M951" i="1" s="1"/>
  <c r="O1029" i="1"/>
  <c r="A1030" i="1"/>
  <c r="D1029" i="1"/>
  <c r="E1029" i="1" s="1"/>
  <c r="F1030" i="1" s="1"/>
  <c r="I1072" i="1"/>
  <c r="C960" i="1"/>
  <c r="S1029" i="1"/>
  <c r="T1029" i="1"/>
  <c r="Q1028" i="1"/>
  <c r="R1028" i="1" s="1"/>
  <c r="J953" i="1" l="1"/>
  <c r="K952" i="1"/>
  <c r="L952" i="1" s="1"/>
  <c r="M952" i="1" s="1"/>
  <c r="N951" i="1"/>
  <c r="P951" i="1" s="1"/>
  <c r="B951" i="1" s="1"/>
  <c r="G953" i="1"/>
  <c r="H952" i="1"/>
  <c r="C961" i="1"/>
  <c r="O1030" i="1"/>
  <c r="A1031" i="1"/>
  <c r="D1030" i="1"/>
  <c r="E1030" i="1" s="1"/>
  <c r="F1031" i="1" s="1"/>
  <c r="Q1029" i="1"/>
  <c r="R1029" i="1" s="1"/>
  <c r="T1030" i="1"/>
  <c r="S1030" i="1"/>
  <c r="I1073" i="1"/>
  <c r="N952" i="1" l="1"/>
  <c r="P952" i="1" s="1"/>
  <c r="B952" i="1" s="1"/>
  <c r="G954" i="1"/>
  <c r="H953" i="1"/>
  <c r="K953" i="1"/>
  <c r="L953" i="1" s="1"/>
  <c r="M953" i="1" s="1"/>
  <c r="J954" i="1"/>
  <c r="C962" i="1"/>
  <c r="I1074" i="1"/>
  <c r="A1032" i="1"/>
  <c r="O1031" i="1"/>
  <c r="D1031" i="1"/>
  <c r="E1031" i="1" s="1"/>
  <c r="F1032" i="1" s="1"/>
  <c r="T1031" i="1"/>
  <c r="Q1030" i="1"/>
  <c r="R1030" i="1" s="1"/>
  <c r="S1031" i="1"/>
  <c r="N953" i="1" l="1"/>
  <c r="P953" i="1" s="1"/>
  <c r="B953" i="1" s="1"/>
  <c r="J955" i="1"/>
  <c r="K954" i="1"/>
  <c r="L954" i="1" s="1"/>
  <c r="M954" i="1" s="1"/>
  <c r="G955" i="1"/>
  <c r="H954" i="1"/>
  <c r="Q1031" i="1"/>
  <c r="R1031" i="1" s="1"/>
  <c r="T1032" i="1"/>
  <c r="S1032" i="1"/>
  <c r="I1075" i="1"/>
  <c r="C963" i="1"/>
  <c r="O1032" i="1"/>
  <c r="A1033" i="1"/>
  <c r="D1032" i="1"/>
  <c r="E1032" i="1" s="1"/>
  <c r="F1033" i="1" s="1"/>
  <c r="N954" i="1" l="1"/>
  <c r="P954" i="1" s="1"/>
  <c r="B954" i="1" s="1"/>
  <c r="G956" i="1"/>
  <c r="H955" i="1"/>
  <c r="J956" i="1"/>
  <c r="K955" i="1"/>
  <c r="L955" i="1" s="1"/>
  <c r="M955" i="1" s="1"/>
  <c r="C964" i="1"/>
  <c r="O1033" i="1"/>
  <c r="A1034" i="1"/>
  <c r="D1033" i="1"/>
  <c r="E1033" i="1" s="1"/>
  <c r="F1034" i="1" s="1"/>
  <c r="I1076" i="1"/>
  <c r="T1033" i="1"/>
  <c r="Q1032" i="1"/>
  <c r="R1032" i="1" s="1"/>
  <c r="S1033" i="1"/>
  <c r="K956" i="1" l="1"/>
  <c r="L956" i="1" s="1"/>
  <c r="M956" i="1" s="1"/>
  <c r="J957" i="1"/>
  <c r="N955" i="1"/>
  <c r="P955" i="1" s="1"/>
  <c r="B955" i="1" s="1"/>
  <c r="G957" i="1"/>
  <c r="H956" i="1"/>
  <c r="Q1033" i="1"/>
  <c r="R1033" i="1" s="1"/>
  <c r="S1034" i="1"/>
  <c r="T1034" i="1"/>
  <c r="I1077" i="1"/>
  <c r="O1034" i="1"/>
  <c r="A1035" i="1"/>
  <c r="D1034" i="1"/>
  <c r="E1034" i="1" s="1"/>
  <c r="F1035" i="1" s="1"/>
  <c r="C965" i="1"/>
  <c r="G958" i="1" l="1"/>
  <c r="H957" i="1"/>
  <c r="N956" i="1"/>
  <c r="P956" i="1" s="1"/>
  <c r="B956" i="1" s="1"/>
  <c r="J958" i="1"/>
  <c r="K957" i="1"/>
  <c r="L957" i="1" s="1"/>
  <c r="M957" i="1" s="1"/>
  <c r="O1035" i="1"/>
  <c r="A1036" i="1"/>
  <c r="D1035" i="1"/>
  <c r="E1035" i="1" s="1"/>
  <c r="F1036" i="1" s="1"/>
  <c r="S1035" i="1"/>
  <c r="Q1034" i="1"/>
  <c r="R1034" i="1" s="1"/>
  <c r="T1035" i="1"/>
  <c r="C966" i="1"/>
  <c r="I1078" i="1"/>
  <c r="J959" i="1" l="1"/>
  <c r="K958" i="1"/>
  <c r="L958" i="1" s="1"/>
  <c r="M958" i="1" s="1"/>
  <c r="N957" i="1"/>
  <c r="P957" i="1" s="1"/>
  <c r="B957" i="1" s="1"/>
  <c r="H958" i="1"/>
  <c r="G959" i="1"/>
  <c r="C967" i="1"/>
  <c r="I1079" i="1"/>
  <c r="Q1035" i="1"/>
  <c r="R1035" i="1" s="1"/>
  <c r="T1036" i="1"/>
  <c r="S1036" i="1"/>
  <c r="A1037" i="1"/>
  <c r="O1036" i="1"/>
  <c r="D1036" i="1"/>
  <c r="E1036" i="1" s="1"/>
  <c r="F1037" i="1" s="1"/>
  <c r="G960" i="1" l="1"/>
  <c r="H959" i="1"/>
  <c r="N958" i="1"/>
  <c r="P958" i="1" s="1"/>
  <c r="B958" i="1" s="1"/>
  <c r="J960" i="1"/>
  <c r="K959" i="1"/>
  <c r="L959" i="1" s="1"/>
  <c r="M959" i="1" s="1"/>
  <c r="Q1036" i="1"/>
  <c r="R1036" i="1" s="1"/>
  <c r="S1037" i="1"/>
  <c r="T1037" i="1"/>
  <c r="I1080" i="1"/>
  <c r="A1038" i="1"/>
  <c r="O1037" i="1"/>
  <c r="D1037" i="1"/>
  <c r="E1037" i="1" s="1"/>
  <c r="F1038" i="1" s="1"/>
  <c r="C968" i="1"/>
  <c r="J961" i="1" l="1"/>
  <c r="K960" i="1"/>
  <c r="L960" i="1" s="1"/>
  <c r="M960" i="1" s="1"/>
  <c r="N959" i="1"/>
  <c r="P959" i="1" s="1"/>
  <c r="B959" i="1" s="1"/>
  <c r="H960" i="1"/>
  <c r="G961" i="1"/>
  <c r="C969" i="1"/>
  <c r="T1038" i="1"/>
  <c r="S1038" i="1"/>
  <c r="Q1037" i="1"/>
  <c r="R1037" i="1" s="1"/>
  <c r="O1038" i="1"/>
  <c r="A1039" i="1"/>
  <c r="D1038" i="1"/>
  <c r="E1038" i="1" s="1"/>
  <c r="F1039" i="1" s="1"/>
  <c r="I1081" i="1"/>
  <c r="G962" i="1" l="1"/>
  <c r="H961" i="1"/>
  <c r="N960" i="1"/>
  <c r="P960" i="1" s="1"/>
  <c r="B960" i="1" s="1"/>
  <c r="J962" i="1"/>
  <c r="K961" i="1"/>
  <c r="L961" i="1" s="1"/>
  <c r="M961" i="1" s="1"/>
  <c r="S1039" i="1"/>
  <c r="Q1038" i="1"/>
  <c r="R1038" i="1" s="1"/>
  <c r="T1039" i="1"/>
  <c r="I1082" i="1"/>
  <c r="O1039" i="1"/>
  <c r="A1040" i="1"/>
  <c r="D1039" i="1"/>
  <c r="E1039" i="1" s="1"/>
  <c r="F1040" i="1" s="1"/>
  <c r="C970" i="1"/>
  <c r="J963" i="1" l="1"/>
  <c r="K962" i="1"/>
  <c r="L962" i="1" s="1"/>
  <c r="M962" i="1" s="1"/>
  <c r="N961" i="1"/>
  <c r="P961" i="1" s="1"/>
  <c r="B961" i="1" s="1"/>
  <c r="H962" i="1"/>
  <c r="G963" i="1"/>
  <c r="C971" i="1"/>
  <c r="T1040" i="1"/>
  <c r="Q1039" i="1"/>
  <c r="R1039" i="1" s="1"/>
  <c r="S1040" i="1"/>
  <c r="A1041" i="1"/>
  <c r="O1040" i="1"/>
  <c r="D1040" i="1"/>
  <c r="E1040" i="1" s="1"/>
  <c r="F1041" i="1" s="1"/>
  <c r="I1083" i="1"/>
  <c r="G964" i="1" l="1"/>
  <c r="H963" i="1"/>
  <c r="N962" i="1"/>
  <c r="P962" i="1" s="1"/>
  <c r="B962" i="1" s="1"/>
  <c r="J964" i="1"/>
  <c r="K963" i="1"/>
  <c r="L963" i="1" s="1"/>
  <c r="M963" i="1" s="1"/>
  <c r="I1084" i="1"/>
  <c r="Q1040" i="1"/>
  <c r="R1040" i="1" s="1"/>
  <c r="T1041" i="1"/>
  <c r="S1041" i="1"/>
  <c r="A1042" i="1"/>
  <c r="O1041" i="1"/>
  <c r="D1041" i="1"/>
  <c r="E1041" i="1" s="1"/>
  <c r="F1042" i="1" s="1"/>
  <c r="C972" i="1"/>
  <c r="J965" i="1" l="1"/>
  <c r="K964" i="1"/>
  <c r="L964" i="1" s="1"/>
  <c r="M964" i="1" s="1"/>
  <c r="N963" i="1"/>
  <c r="P963" i="1" s="1"/>
  <c r="B963" i="1" s="1"/>
  <c r="G965" i="1"/>
  <c r="H964" i="1"/>
  <c r="C973" i="1"/>
  <c r="S1042" i="1"/>
  <c r="T1042" i="1"/>
  <c r="Q1041" i="1"/>
  <c r="R1041" i="1" s="1"/>
  <c r="I1085" i="1"/>
  <c r="O1042" i="1"/>
  <c r="A1043" i="1"/>
  <c r="D1042" i="1"/>
  <c r="E1042" i="1" s="1"/>
  <c r="F1043" i="1" s="1"/>
  <c r="N964" i="1" l="1"/>
  <c r="P964" i="1" s="1"/>
  <c r="B964" i="1" s="1"/>
  <c r="H965" i="1"/>
  <c r="G966" i="1"/>
  <c r="J966" i="1"/>
  <c r="K965" i="1"/>
  <c r="L965" i="1" s="1"/>
  <c r="M965" i="1" s="1"/>
  <c r="O1043" i="1"/>
  <c r="A1044" i="1"/>
  <c r="D1043" i="1"/>
  <c r="E1043" i="1" s="1"/>
  <c r="F1044" i="1" s="1"/>
  <c r="I1086" i="1"/>
  <c r="T1043" i="1"/>
  <c r="Q1042" i="1"/>
  <c r="R1042" i="1" s="1"/>
  <c r="S1043" i="1"/>
  <c r="C974" i="1"/>
  <c r="K966" i="1" l="1"/>
  <c r="L966" i="1" s="1"/>
  <c r="M966" i="1" s="1"/>
  <c r="J967" i="1"/>
  <c r="H966" i="1"/>
  <c r="G967" i="1"/>
  <c r="N965" i="1"/>
  <c r="P965" i="1" s="1"/>
  <c r="B965" i="1" s="1"/>
  <c r="A1045" i="1"/>
  <c r="O1044" i="1"/>
  <c r="D1044" i="1"/>
  <c r="E1044" i="1" s="1"/>
  <c r="F1045" i="1" s="1"/>
  <c r="C975" i="1"/>
  <c r="I1087" i="1"/>
  <c r="T1044" i="1"/>
  <c r="Q1043" i="1"/>
  <c r="R1043" i="1" s="1"/>
  <c r="S1044" i="1"/>
  <c r="G968" i="1" l="1"/>
  <c r="H967" i="1"/>
  <c r="N966" i="1"/>
  <c r="P966" i="1" s="1"/>
  <c r="B966" i="1" s="1"/>
  <c r="J968" i="1"/>
  <c r="K967" i="1"/>
  <c r="L967" i="1" s="1"/>
  <c r="M967" i="1" s="1"/>
  <c r="C976" i="1"/>
  <c r="A1046" i="1"/>
  <c r="O1045" i="1"/>
  <c r="D1045" i="1"/>
  <c r="E1045" i="1" s="1"/>
  <c r="F1046" i="1" s="1"/>
  <c r="I1088" i="1"/>
  <c r="Q1044" i="1"/>
  <c r="R1044" i="1" s="1"/>
  <c r="T1045" i="1"/>
  <c r="S1045" i="1"/>
  <c r="K968" i="1" l="1"/>
  <c r="L968" i="1" s="1"/>
  <c r="M968" i="1" s="1"/>
  <c r="J969" i="1"/>
  <c r="N967" i="1"/>
  <c r="P967" i="1" s="1"/>
  <c r="B967" i="1" s="1"/>
  <c r="H968" i="1"/>
  <c r="G969" i="1"/>
  <c r="I1089" i="1"/>
  <c r="S1046" i="1"/>
  <c r="T1046" i="1"/>
  <c r="Q1045" i="1"/>
  <c r="R1045" i="1" s="1"/>
  <c r="O1046" i="1"/>
  <c r="A1047" i="1"/>
  <c r="D1046" i="1"/>
  <c r="E1046" i="1" s="1"/>
  <c r="F1047" i="1" s="1"/>
  <c r="C977" i="1"/>
  <c r="G970" i="1" l="1"/>
  <c r="H969" i="1"/>
  <c r="N968" i="1"/>
  <c r="P968" i="1" s="1"/>
  <c r="B968" i="1" s="1"/>
  <c r="J970" i="1"/>
  <c r="K969" i="1"/>
  <c r="L969" i="1" s="1"/>
  <c r="M969" i="1" s="1"/>
  <c r="C978" i="1"/>
  <c r="T1047" i="1"/>
  <c r="Q1046" i="1"/>
  <c r="R1046" i="1" s="1"/>
  <c r="S1047" i="1"/>
  <c r="O1047" i="1"/>
  <c r="A1048" i="1"/>
  <c r="D1047" i="1"/>
  <c r="E1047" i="1" s="1"/>
  <c r="F1048" i="1" s="1"/>
  <c r="I1090" i="1"/>
  <c r="J971" i="1" l="1"/>
  <c r="K970" i="1"/>
  <c r="L970" i="1" s="1"/>
  <c r="M970" i="1" s="1"/>
  <c r="N969" i="1"/>
  <c r="P969" i="1" s="1"/>
  <c r="B969" i="1" s="1"/>
  <c r="G971" i="1"/>
  <c r="H970" i="1"/>
  <c r="A1049" i="1"/>
  <c r="O1048" i="1"/>
  <c r="D1048" i="1"/>
  <c r="E1048" i="1" s="1"/>
  <c r="F1049" i="1" s="1"/>
  <c r="I1091" i="1"/>
  <c r="C979" i="1"/>
  <c r="T1048" i="1"/>
  <c r="Q1047" i="1"/>
  <c r="R1047" i="1" s="1"/>
  <c r="S1048" i="1"/>
  <c r="N970" i="1" l="1"/>
  <c r="P970" i="1" s="1"/>
  <c r="B970" i="1" s="1"/>
  <c r="G972" i="1"/>
  <c r="H971" i="1"/>
  <c r="J972" i="1"/>
  <c r="K971" i="1"/>
  <c r="L971" i="1" s="1"/>
  <c r="M971" i="1" s="1"/>
  <c r="I1092" i="1"/>
  <c r="Q1048" i="1"/>
  <c r="R1048" i="1" s="1"/>
  <c r="T1049" i="1"/>
  <c r="S1049" i="1"/>
  <c r="C980" i="1"/>
  <c r="O1049" i="1"/>
  <c r="A1050" i="1"/>
  <c r="D1049" i="1"/>
  <c r="E1049" i="1" s="1"/>
  <c r="F1050" i="1" s="1"/>
  <c r="K972" i="1" l="1"/>
  <c r="L972" i="1" s="1"/>
  <c r="M972" i="1" s="1"/>
  <c r="J973" i="1"/>
  <c r="N971" i="1"/>
  <c r="P971" i="1" s="1"/>
  <c r="B971" i="1" s="1"/>
  <c r="G973" i="1"/>
  <c r="H972" i="1"/>
  <c r="O1050" i="1"/>
  <c r="A1051" i="1"/>
  <c r="D1050" i="1"/>
  <c r="E1050" i="1" s="1"/>
  <c r="F1051" i="1" s="1"/>
  <c r="I1093" i="1"/>
  <c r="C981" i="1"/>
  <c r="T1050" i="1"/>
  <c r="Q1049" i="1"/>
  <c r="R1049" i="1" s="1"/>
  <c r="S1050" i="1"/>
  <c r="N972" i="1" l="1"/>
  <c r="P972" i="1" s="1"/>
  <c r="B972" i="1" s="1"/>
  <c r="G974" i="1"/>
  <c r="H973" i="1"/>
  <c r="J974" i="1"/>
  <c r="K973" i="1"/>
  <c r="L973" i="1" s="1"/>
  <c r="M973" i="1" s="1"/>
  <c r="O1051" i="1"/>
  <c r="A1052" i="1"/>
  <c r="D1051" i="1"/>
  <c r="E1051" i="1" s="1"/>
  <c r="F1052" i="1" s="1"/>
  <c r="I1094" i="1"/>
  <c r="C982" i="1"/>
  <c r="Q1050" i="1"/>
  <c r="R1050" i="1" s="1"/>
  <c r="T1051" i="1"/>
  <c r="S1051" i="1"/>
  <c r="J975" i="1" l="1"/>
  <c r="K974" i="1"/>
  <c r="L974" i="1" s="1"/>
  <c r="M974" i="1" s="1"/>
  <c r="N973" i="1"/>
  <c r="P973" i="1" s="1"/>
  <c r="B973" i="1" s="1"/>
  <c r="H974" i="1"/>
  <c r="G975" i="1"/>
  <c r="I1095" i="1"/>
  <c r="Q1051" i="1"/>
  <c r="R1051" i="1" s="1"/>
  <c r="T1052" i="1"/>
  <c r="S1052" i="1"/>
  <c r="C983" i="1"/>
  <c r="A1053" i="1"/>
  <c r="O1052" i="1"/>
  <c r="D1052" i="1"/>
  <c r="E1052" i="1" s="1"/>
  <c r="F1053" i="1" s="1"/>
  <c r="H975" i="1" l="1"/>
  <c r="G976" i="1"/>
  <c r="N974" i="1"/>
  <c r="P974" i="1" s="1"/>
  <c r="B974" i="1" s="1"/>
  <c r="J976" i="1"/>
  <c r="K975" i="1"/>
  <c r="L975" i="1" s="1"/>
  <c r="M975" i="1" s="1"/>
  <c r="C984" i="1"/>
  <c r="O1053" i="1"/>
  <c r="A1054" i="1"/>
  <c r="D1053" i="1"/>
  <c r="E1053" i="1" s="1"/>
  <c r="F1054" i="1" s="1"/>
  <c r="Q1052" i="1"/>
  <c r="R1052" i="1" s="1"/>
  <c r="T1053" i="1"/>
  <c r="S1053" i="1"/>
  <c r="I1096" i="1"/>
  <c r="K976" i="1" l="1"/>
  <c r="L976" i="1" s="1"/>
  <c r="M976" i="1" s="1"/>
  <c r="J977" i="1"/>
  <c r="H976" i="1"/>
  <c r="G977" i="1"/>
  <c r="N975" i="1"/>
  <c r="P975" i="1" s="1"/>
  <c r="B975" i="1" s="1"/>
  <c r="S1054" i="1"/>
  <c r="T1054" i="1"/>
  <c r="Q1053" i="1"/>
  <c r="R1053" i="1" s="1"/>
  <c r="O1054" i="1"/>
  <c r="A1055" i="1"/>
  <c r="D1054" i="1"/>
  <c r="E1054" i="1" s="1"/>
  <c r="F1055" i="1" s="1"/>
  <c r="I1097" i="1"/>
  <c r="C985" i="1"/>
  <c r="G978" i="1" l="1"/>
  <c r="H977" i="1"/>
  <c r="N976" i="1"/>
  <c r="P976" i="1" s="1"/>
  <c r="B976" i="1" s="1"/>
  <c r="J978" i="1"/>
  <c r="K977" i="1"/>
  <c r="L977" i="1" s="1"/>
  <c r="M977" i="1" s="1"/>
  <c r="C986" i="1"/>
  <c r="I1098" i="1"/>
  <c r="O1055" i="1"/>
  <c r="A1056" i="1"/>
  <c r="D1055" i="1"/>
  <c r="E1055" i="1" s="1"/>
  <c r="F1056" i="1" s="1"/>
  <c r="T1055" i="1"/>
  <c r="S1055" i="1"/>
  <c r="Q1054" i="1"/>
  <c r="R1054" i="1" s="1"/>
  <c r="J979" i="1" l="1"/>
  <c r="K978" i="1"/>
  <c r="L978" i="1" s="1"/>
  <c r="M978" i="1" s="1"/>
  <c r="N977" i="1"/>
  <c r="P977" i="1" s="1"/>
  <c r="B977" i="1" s="1"/>
  <c r="G979" i="1"/>
  <c r="H978" i="1"/>
  <c r="A1057" i="1"/>
  <c r="O1056" i="1"/>
  <c r="D1056" i="1"/>
  <c r="E1056" i="1" s="1"/>
  <c r="F1057" i="1" s="1"/>
  <c r="C987" i="1"/>
  <c r="Q1055" i="1"/>
  <c r="R1055" i="1" s="1"/>
  <c r="T1056" i="1"/>
  <c r="S1056" i="1"/>
  <c r="I1099" i="1"/>
  <c r="N978" i="1" l="1"/>
  <c r="P978" i="1" s="1"/>
  <c r="B978" i="1" s="1"/>
  <c r="G980" i="1"/>
  <c r="H979" i="1"/>
  <c r="J980" i="1"/>
  <c r="K979" i="1"/>
  <c r="L979" i="1" s="1"/>
  <c r="M979" i="1" s="1"/>
  <c r="Q1056" i="1"/>
  <c r="R1056" i="1" s="1"/>
  <c r="T1057" i="1"/>
  <c r="S1057" i="1"/>
  <c r="C988" i="1"/>
  <c r="A1058" i="1"/>
  <c r="O1057" i="1"/>
  <c r="D1057" i="1"/>
  <c r="E1057" i="1" s="1"/>
  <c r="F1058" i="1" s="1"/>
  <c r="I1100" i="1"/>
  <c r="K980" i="1" l="1"/>
  <c r="L980" i="1" s="1"/>
  <c r="M980" i="1" s="1"/>
  <c r="J981" i="1"/>
  <c r="N979" i="1"/>
  <c r="P979" i="1" s="1"/>
  <c r="B979" i="1" s="1"/>
  <c r="H980" i="1"/>
  <c r="G981" i="1"/>
  <c r="S1058" i="1"/>
  <c r="T1058" i="1"/>
  <c r="Q1057" i="1"/>
  <c r="R1057" i="1" s="1"/>
  <c r="C989" i="1"/>
  <c r="O1058" i="1"/>
  <c r="A1059" i="1"/>
  <c r="D1058" i="1"/>
  <c r="E1058" i="1" s="1"/>
  <c r="F1059" i="1" s="1"/>
  <c r="N980" i="1" l="1"/>
  <c r="P980" i="1" s="1"/>
  <c r="B980" i="1" s="1"/>
  <c r="G982" i="1"/>
  <c r="H981" i="1"/>
  <c r="J982" i="1"/>
  <c r="K981" i="1"/>
  <c r="L981" i="1" s="1"/>
  <c r="M981" i="1" s="1"/>
  <c r="O1059" i="1"/>
  <c r="A1060" i="1"/>
  <c r="D1059" i="1"/>
  <c r="E1059" i="1" s="1"/>
  <c r="F1060" i="1" s="1"/>
  <c r="T1059" i="1"/>
  <c r="Q1058" i="1"/>
  <c r="R1058" i="1" s="1"/>
  <c r="S1059" i="1"/>
  <c r="C990" i="1"/>
  <c r="J983" i="1" l="1"/>
  <c r="K982" i="1"/>
  <c r="L982" i="1" s="1"/>
  <c r="M982" i="1" s="1"/>
  <c r="N981" i="1"/>
  <c r="P981" i="1" s="1"/>
  <c r="B981" i="1" s="1"/>
  <c r="H982" i="1"/>
  <c r="G983" i="1"/>
  <c r="C991" i="1"/>
  <c r="Q1059" i="1"/>
  <c r="R1059" i="1" s="1"/>
  <c r="T1060" i="1"/>
  <c r="S1060" i="1"/>
  <c r="A1061" i="1"/>
  <c r="O1060" i="1"/>
  <c r="D1060" i="1"/>
  <c r="E1060" i="1" s="1"/>
  <c r="F1061" i="1" s="1"/>
  <c r="G984" i="1" l="1"/>
  <c r="H983" i="1"/>
  <c r="N982" i="1"/>
  <c r="P982" i="1" s="1"/>
  <c r="B982" i="1" s="1"/>
  <c r="J984" i="1"/>
  <c r="K983" i="1"/>
  <c r="L983" i="1" s="1"/>
  <c r="M983" i="1" s="1"/>
  <c r="Q1060" i="1"/>
  <c r="R1060" i="1" s="1"/>
  <c r="T1061" i="1"/>
  <c r="S1061" i="1"/>
  <c r="C992" i="1"/>
  <c r="O1061" i="1"/>
  <c r="A1062" i="1"/>
  <c r="D1061" i="1"/>
  <c r="E1061" i="1" s="1"/>
  <c r="F1062" i="1" s="1"/>
  <c r="J985" i="1" l="1"/>
  <c r="K984" i="1"/>
  <c r="L984" i="1" s="1"/>
  <c r="M984" i="1" s="1"/>
  <c r="N983" i="1"/>
  <c r="P983" i="1" s="1"/>
  <c r="B983" i="1" s="1"/>
  <c r="H984" i="1"/>
  <c r="G985" i="1"/>
  <c r="S1062" i="1"/>
  <c r="T1062" i="1"/>
  <c r="Q1061" i="1"/>
  <c r="R1061" i="1" s="1"/>
  <c r="C993" i="1"/>
  <c r="O1062" i="1"/>
  <c r="A1063" i="1"/>
  <c r="D1062" i="1"/>
  <c r="E1062" i="1" s="1"/>
  <c r="F1063" i="1" s="1"/>
  <c r="G986" i="1" l="1"/>
  <c r="H985" i="1"/>
  <c r="N984" i="1"/>
  <c r="P984" i="1" s="1"/>
  <c r="B984" i="1" s="1"/>
  <c r="J986" i="1"/>
  <c r="K985" i="1"/>
  <c r="L985" i="1" s="1"/>
  <c r="M985" i="1" s="1"/>
  <c r="C994" i="1"/>
  <c r="S1063" i="1"/>
  <c r="T1063" i="1"/>
  <c r="Q1062" i="1"/>
  <c r="R1062" i="1" s="1"/>
  <c r="O1063" i="1"/>
  <c r="A1064" i="1"/>
  <c r="D1063" i="1"/>
  <c r="E1063" i="1" s="1"/>
  <c r="F1064" i="1" s="1"/>
  <c r="J987" i="1" l="1"/>
  <c r="K986" i="1"/>
  <c r="L986" i="1" s="1"/>
  <c r="M986" i="1" s="1"/>
  <c r="N985" i="1"/>
  <c r="P985" i="1" s="1"/>
  <c r="B985" i="1" s="1"/>
  <c r="H986" i="1"/>
  <c r="G987" i="1"/>
  <c r="C995" i="1"/>
  <c r="A1065" i="1"/>
  <c r="O1064" i="1"/>
  <c r="D1064" i="1"/>
  <c r="E1064" i="1" s="1"/>
  <c r="F1065" i="1" s="1"/>
  <c r="S1064" i="1"/>
  <c r="Q1063" i="1"/>
  <c r="R1063" i="1" s="1"/>
  <c r="T1064" i="1"/>
  <c r="H987" i="1" l="1"/>
  <c r="G988" i="1"/>
  <c r="N986" i="1"/>
  <c r="P986" i="1" s="1"/>
  <c r="B986" i="1" s="1"/>
  <c r="J988" i="1"/>
  <c r="K987" i="1"/>
  <c r="L987" i="1" s="1"/>
  <c r="M987" i="1" s="1"/>
  <c r="C996" i="1"/>
  <c r="A1066" i="1"/>
  <c r="O1065" i="1"/>
  <c r="D1065" i="1"/>
  <c r="E1065" i="1" s="1"/>
  <c r="F1066" i="1" s="1"/>
  <c r="Q1064" i="1"/>
  <c r="R1064" i="1" s="1"/>
  <c r="S1065" i="1"/>
  <c r="T1065" i="1"/>
  <c r="G989" i="1" l="1"/>
  <c r="H988" i="1"/>
  <c r="J989" i="1"/>
  <c r="K988" i="1"/>
  <c r="L988" i="1" s="1"/>
  <c r="M988" i="1" s="1"/>
  <c r="N987" i="1"/>
  <c r="P987" i="1" s="1"/>
  <c r="B987" i="1" s="1"/>
  <c r="S1066" i="1"/>
  <c r="Q1065" i="1"/>
  <c r="R1065" i="1" s="1"/>
  <c r="T1066" i="1"/>
  <c r="C997" i="1"/>
  <c r="O1066" i="1"/>
  <c r="A1067" i="1"/>
  <c r="D1066" i="1"/>
  <c r="E1066" i="1" s="1"/>
  <c r="F1067" i="1" s="1"/>
  <c r="J990" i="1" l="1"/>
  <c r="K989" i="1"/>
  <c r="L989" i="1" s="1"/>
  <c r="M989" i="1" s="1"/>
  <c r="N988" i="1"/>
  <c r="P988" i="1" s="1"/>
  <c r="B988" i="1" s="1"/>
  <c r="G990" i="1"/>
  <c r="H989" i="1"/>
  <c r="O1067" i="1"/>
  <c r="A1068" i="1"/>
  <c r="D1067" i="1"/>
  <c r="E1067" i="1" s="1"/>
  <c r="F1068" i="1" s="1"/>
  <c r="Q1066" i="1"/>
  <c r="R1066" i="1" s="1"/>
  <c r="S1067" i="1"/>
  <c r="T1067" i="1"/>
  <c r="C998" i="1"/>
  <c r="N989" i="1" l="1"/>
  <c r="P989" i="1" s="1"/>
  <c r="B989" i="1" s="1"/>
  <c r="H990" i="1"/>
  <c r="G991" i="1"/>
  <c r="K990" i="1"/>
  <c r="L990" i="1" s="1"/>
  <c r="M990" i="1" s="1"/>
  <c r="J991" i="1"/>
  <c r="C999" i="1"/>
  <c r="A1069" i="1"/>
  <c r="O1068" i="1"/>
  <c r="D1068" i="1"/>
  <c r="E1068" i="1" s="1"/>
  <c r="F1069" i="1" s="1"/>
  <c r="S1068" i="1"/>
  <c r="Q1067" i="1"/>
  <c r="R1067" i="1" s="1"/>
  <c r="T1068" i="1"/>
  <c r="G992" i="1" l="1"/>
  <c r="H991" i="1"/>
  <c r="J992" i="1"/>
  <c r="K991" i="1"/>
  <c r="L991" i="1" s="1"/>
  <c r="M991" i="1" s="1"/>
  <c r="N990" i="1"/>
  <c r="P990" i="1" s="1"/>
  <c r="B990" i="1" s="1"/>
  <c r="A1070" i="1"/>
  <c r="O1069" i="1"/>
  <c r="D1069" i="1"/>
  <c r="E1069" i="1" s="1"/>
  <c r="F1070" i="1" s="1"/>
  <c r="Q1068" i="1"/>
  <c r="R1068" i="1" s="1"/>
  <c r="S1069" i="1"/>
  <c r="T1069" i="1"/>
  <c r="C1000" i="1"/>
  <c r="K992" i="1" l="1"/>
  <c r="L992" i="1" s="1"/>
  <c r="M992" i="1" s="1"/>
  <c r="J993" i="1"/>
  <c r="N991" i="1"/>
  <c r="P991" i="1" s="1"/>
  <c r="B991" i="1" s="1"/>
  <c r="G993" i="1"/>
  <c r="H992" i="1"/>
  <c r="C1001" i="1"/>
  <c r="S1070" i="1"/>
  <c r="Q1069" i="1"/>
  <c r="R1069" i="1" s="1"/>
  <c r="T1070" i="1"/>
  <c r="O1070" i="1"/>
  <c r="A1071" i="1"/>
  <c r="D1070" i="1"/>
  <c r="E1070" i="1" s="1"/>
  <c r="F1071" i="1" s="1"/>
  <c r="N992" i="1" l="1"/>
  <c r="P992" i="1" s="1"/>
  <c r="B992" i="1" s="1"/>
  <c r="H993" i="1"/>
  <c r="G994" i="1"/>
  <c r="J994" i="1"/>
  <c r="K993" i="1"/>
  <c r="L993" i="1" s="1"/>
  <c r="M993" i="1" s="1"/>
  <c r="O1071" i="1"/>
  <c r="A1072" i="1"/>
  <c r="D1071" i="1"/>
  <c r="E1071" i="1" s="1"/>
  <c r="F1072" i="1" s="1"/>
  <c r="S1071" i="1"/>
  <c r="T1071" i="1"/>
  <c r="Q1070" i="1"/>
  <c r="R1070" i="1" s="1"/>
  <c r="C1002" i="1"/>
  <c r="K994" i="1" l="1"/>
  <c r="L994" i="1" s="1"/>
  <c r="M994" i="1" s="1"/>
  <c r="J995" i="1"/>
  <c r="G995" i="1"/>
  <c r="H994" i="1"/>
  <c r="N993" i="1"/>
  <c r="P993" i="1" s="1"/>
  <c r="B993" i="1" s="1"/>
  <c r="C1003" i="1"/>
  <c r="A1073" i="1"/>
  <c r="O1072" i="1"/>
  <c r="D1072" i="1"/>
  <c r="E1072" i="1" s="1"/>
  <c r="F1073" i="1" s="1"/>
  <c r="T1072" i="1"/>
  <c r="Q1071" i="1"/>
  <c r="R1071" i="1" s="1"/>
  <c r="S1072" i="1"/>
  <c r="G996" i="1" l="1"/>
  <c r="H995" i="1"/>
  <c r="N994" i="1"/>
  <c r="P994" i="1" s="1"/>
  <c r="B994" i="1" s="1"/>
  <c r="J996" i="1"/>
  <c r="K995" i="1"/>
  <c r="L995" i="1" s="1"/>
  <c r="M995" i="1" s="1"/>
  <c r="O1073" i="1"/>
  <c r="A1074" i="1"/>
  <c r="D1073" i="1"/>
  <c r="E1073" i="1" s="1"/>
  <c r="F1074" i="1" s="1"/>
  <c r="C1004" i="1"/>
  <c r="Q1072" i="1"/>
  <c r="R1072" i="1" s="1"/>
  <c r="T1073" i="1"/>
  <c r="S1073" i="1"/>
  <c r="K996" i="1" l="1"/>
  <c r="L996" i="1" s="1"/>
  <c r="M996" i="1" s="1"/>
  <c r="J997" i="1"/>
  <c r="N995" i="1"/>
  <c r="P995" i="1" s="1"/>
  <c r="B995" i="1" s="1"/>
  <c r="H996" i="1"/>
  <c r="G997" i="1"/>
  <c r="O1074" i="1"/>
  <c r="A1075" i="1"/>
  <c r="D1074" i="1"/>
  <c r="E1074" i="1" s="1"/>
  <c r="F1075" i="1" s="1"/>
  <c r="C1005" i="1"/>
  <c r="S1074" i="1"/>
  <c r="Q1073" i="1"/>
  <c r="R1073" i="1" s="1"/>
  <c r="T1074" i="1"/>
  <c r="H997" i="1" l="1"/>
  <c r="G998" i="1"/>
  <c r="N996" i="1"/>
  <c r="P996" i="1" s="1"/>
  <c r="B996" i="1" s="1"/>
  <c r="J998" i="1"/>
  <c r="K997" i="1"/>
  <c r="L997" i="1" s="1"/>
  <c r="M997" i="1" s="1"/>
  <c r="T1075" i="1"/>
  <c r="Q1074" i="1"/>
  <c r="R1074" i="1" s="1"/>
  <c r="S1075" i="1"/>
  <c r="C1006" i="1"/>
  <c r="O1075" i="1"/>
  <c r="A1076" i="1"/>
  <c r="D1075" i="1"/>
  <c r="E1075" i="1" s="1"/>
  <c r="F1076" i="1" s="1"/>
  <c r="J999" i="1" l="1"/>
  <c r="K998" i="1"/>
  <c r="L998" i="1" s="1"/>
  <c r="M998" i="1" s="1"/>
  <c r="G999" i="1"/>
  <c r="H998" i="1"/>
  <c r="N997" i="1"/>
  <c r="P997" i="1" s="1"/>
  <c r="B997" i="1" s="1"/>
  <c r="A1077" i="1"/>
  <c r="O1076" i="1"/>
  <c r="D1076" i="1"/>
  <c r="E1076" i="1" s="1"/>
  <c r="F1077" i="1" s="1"/>
  <c r="C1007" i="1"/>
  <c r="T1076" i="1"/>
  <c r="Q1075" i="1"/>
  <c r="R1075" i="1" s="1"/>
  <c r="S1076" i="1"/>
  <c r="N998" i="1" l="1"/>
  <c r="P998" i="1" s="1"/>
  <c r="B998" i="1" s="1"/>
  <c r="G1000" i="1"/>
  <c r="H999" i="1"/>
  <c r="J1000" i="1"/>
  <c r="K999" i="1"/>
  <c r="L999" i="1" s="1"/>
  <c r="M999" i="1" s="1"/>
  <c r="Q1076" i="1"/>
  <c r="R1076" i="1" s="1"/>
  <c r="S1077" i="1"/>
  <c r="T1077" i="1"/>
  <c r="C1008" i="1"/>
  <c r="A1078" i="1"/>
  <c r="O1077" i="1"/>
  <c r="D1077" i="1"/>
  <c r="E1077" i="1" s="1"/>
  <c r="F1078" i="1" s="1"/>
  <c r="J1001" i="1" l="1"/>
  <c r="K1000" i="1"/>
  <c r="L1000" i="1" s="1"/>
  <c r="M1000" i="1" s="1"/>
  <c r="N999" i="1"/>
  <c r="P999" i="1" s="1"/>
  <c r="B999" i="1" s="1"/>
  <c r="H1000" i="1"/>
  <c r="G1001" i="1"/>
  <c r="S1078" i="1"/>
  <c r="Q1077" i="1"/>
  <c r="R1077" i="1" s="1"/>
  <c r="T1078" i="1"/>
  <c r="C1009" i="1"/>
  <c r="O1078" i="1"/>
  <c r="A1079" i="1"/>
  <c r="D1078" i="1"/>
  <c r="E1078" i="1" s="1"/>
  <c r="F1079" i="1" s="1"/>
  <c r="H1001" i="1" l="1"/>
  <c r="G1002" i="1"/>
  <c r="N1000" i="1"/>
  <c r="P1000" i="1" s="1"/>
  <c r="B1000" i="1" s="1"/>
  <c r="J1002" i="1"/>
  <c r="K1001" i="1"/>
  <c r="L1001" i="1" s="1"/>
  <c r="M1001" i="1" s="1"/>
  <c r="T1079" i="1"/>
  <c r="Q1078" i="1"/>
  <c r="R1078" i="1" s="1"/>
  <c r="S1079" i="1"/>
  <c r="C1010" i="1"/>
  <c r="O1079" i="1"/>
  <c r="A1080" i="1"/>
  <c r="D1079" i="1"/>
  <c r="E1079" i="1" s="1"/>
  <c r="F1080" i="1" s="1"/>
  <c r="K1002" i="1" l="1"/>
  <c r="L1002" i="1" s="1"/>
  <c r="M1002" i="1" s="1"/>
  <c r="J1003" i="1"/>
  <c r="G1003" i="1"/>
  <c r="H1002" i="1"/>
  <c r="N1001" i="1"/>
  <c r="P1001" i="1" s="1"/>
  <c r="B1001" i="1" s="1"/>
  <c r="Q1079" i="1"/>
  <c r="R1079" i="1" s="1"/>
  <c r="T1080" i="1"/>
  <c r="S1080" i="1"/>
  <c r="O1080" i="1"/>
  <c r="A1081" i="1"/>
  <c r="D1080" i="1"/>
  <c r="E1080" i="1" s="1"/>
  <c r="F1081" i="1" s="1"/>
  <c r="C1011" i="1"/>
  <c r="N1002" i="1" l="1"/>
  <c r="P1002" i="1" s="1"/>
  <c r="B1002" i="1" s="1"/>
  <c r="H1003" i="1"/>
  <c r="G1004" i="1"/>
  <c r="J1004" i="1"/>
  <c r="K1003" i="1"/>
  <c r="L1003" i="1" s="1"/>
  <c r="M1003" i="1" s="1"/>
  <c r="C1012" i="1"/>
  <c r="Q1080" i="1"/>
  <c r="R1080" i="1" s="1"/>
  <c r="T1081" i="1"/>
  <c r="S1081" i="1"/>
  <c r="A1082" i="1"/>
  <c r="O1081" i="1"/>
  <c r="D1081" i="1"/>
  <c r="E1081" i="1" s="1"/>
  <c r="F1082" i="1" s="1"/>
  <c r="J1005" i="1" l="1"/>
  <c r="K1004" i="1"/>
  <c r="L1004" i="1" s="1"/>
  <c r="M1004" i="1" s="1"/>
  <c r="H1004" i="1"/>
  <c r="G1005" i="1"/>
  <c r="N1003" i="1"/>
  <c r="P1003" i="1" s="1"/>
  <c r="B1003" i="1" s="1"/>
  <c r="S1082" i="1"/>
  <c r="Q1081" i="1"/>
  <c r="R1081" i="1" s="1"/>
  <c r="T1082" i="1"/>
  <c r="O1082" i="1"/>
  <c r="A1083" i="1"/>
  <c r="D1082" i="1"/>
  <c r="E1082" i="1" s="1"/>
  <c r="F1083" i="1" s="1"/>
  <c r="C1013" i="1"/>
  <c r="G1006" i="1" l="1"/>
  <c r="H1005" i="1"/>
  <c r="N1004" i="1"/>
  <c r="P1004" i="1" s="1"/>
  <c r="B1004" i="1" s="1"/>
  <c r="J1006" i="1"/>
  <c r="K1005" i="1"/>
  <c r="L1005" i="1" s="1"/>
  <c r="M1005" i="1" s="1"/>
  <c r="C1014" i="1"/>
  <c r="O1083" i="1"/>
  <c r="A1084" i="1"/>
  <c r="D1083" i="1"/>
  <c r="E1083" i="1" s="1"/>
  <c r="F1084" i="1" s="1"/>
  <c r="S1083" i="1"/>
  <c r="T1083" i="1"/>
  <c r="Q1082" i="1"/>
  <c r="R1082" i="1" s="1"/>
  <c r="J1007" i="1" l="1"/>
  <c r="K1006" i="1"/>
  <c r="L1006" i="1" s="1"/>
  <c r="M1006" i="1" s="1"/>
  <c r="N1005" i="1"/>
  <c r="P1005" i="1" s="1"/>
  <c r="B1005" i="1" s="1"/>
  <c r="H1006" i="1"/>
  <c r="G1007" i="1"/>
  <c r="S1084" i="1"/>
  <c r="Q1083" i="1"/>
  <c r="R1083" i="1" s="1"/>
  <c r="T1084" i="1"/>
  <c r="C1015" i="1"/>
  <c r="A1085" i="1"/>
  <c r="O1084" i="1"/>
  <c r="D1084" i="1"/>
  <c r="E1084" i="1" s="1"/>
  <c r="F1085" i="1" s="1"/>
  <c r="G1008" i="1" l="1"/>
  <c r="H1007" i="1"/>
  <c r="N1006" i="1"/>
  <c r="P1006" i="1" s="1"/>
  <c r="B1006" i="1" s="1"/>
  <c r="J1008" i="1"/>
  <c r="K1007" i="1"/>
  <c r="L1007" i="1" s="1"/>
  <c r="M1007" i="1" s="1"/>
  <c r="C1016" i="1"/>
  <c r="A1086" i="1"/>
  <c r="O1085" i="1"/>
  <c r="D1085" i="1"/>
  <c r="E1085" i="1" s="1"/>
  <c r="F1086" i="1" s="1"/>
  <c r="Q1084" i="1"/>
  <c r="R1084" i="1" s="1"/>
  <c r="T1085" i="1"/>
  <c r="S1085" i="1"/>
  <c r="N1007" i="1" l="1"/>
  <c r="P1007" i="1" s="1"/>
  <c r="B1007" i="1" s="1"/>
  <c r="K1008" i="1"/>
  <c r="L1008" i="1" s="1"/>
  <c r="M1008" i="1" s="1"/>
  <c r="J1009" i="1"/>
  <c r="G1009" i="1"/>
  <c r="H1008" i="1"/>
  <c r="T1086" i="1"/>
  <c r="Q1085" i="1"/>
  <c r="R1085" i="1" s="1"/>
  <c r="S1086" i="1"/>
  <c r="C1017" i="1"/>
  <c r="O1086" i="1"/>
  <c r="A1087" i="1"/>
  <c r="D1086" i="1"/>
  <c r="E1086" i="1" s="1"/>
  <c r="F1087" i="1" s="1"/>
  <c r="N1008" i="1" l="1"/>
  <c r="P1008" i="1" s="1"/>
  <c r="B1008" i="1" s="1"/>
  <c r="G1010" i="1"/>
  <c r="H1009" i="1"/>
  <c r="J1010" i="1"/>
  <c r="K1009" i="1"/>
  <c r="L1009" i="1" s="1"/>
  <c r="M1009" i="1" s="1"/>
  <c r="O1087" i="1"/>
  <c r="A1088" i="1"/>
  <c r="D1087" i="1"/>
  <c r="E1087" i="1" s="1"/>
  <c r="F1088" i="1" s="1"/>
  <c r="C1018" i="1"/>
  <c r="Q1086" i="1"/>
  <c r="R1086" i="1" s="1"/>
  <c r="T1087" i="1"/>
  <c r="S1087" i="1"/>
  <c r="J1011" i="1" l="1"/>
  <c r="K1010" i="1"/>
  <c r="L1010" i="1" s="1"/>
  <c r="M1010" i="1" s="1"/>
  <c r="N1009" i="1"/>
  <c r="P1009" i="1" s="1"/>
  <c r="B1009" i="1" s="1"/>
  <c r="H1010" i="1"/>
  <c r="G1011" i="1"/>
  <c r="O1088" i="1"/>
  <c r="A1089" i="1"/>
  <c r="D1088" i="1"/>
  <c r="E1088" i="1" s="1"/>
  <c r="F1089" i="1" s="1"/>
  <c r="C1019" i="1"/>
  <c r="Q1087" i="1"/>
  <c r="R1087" i="1" s="1"/>
  <c r="S1088" i="1"/>
  <c r="T1088" i="1"/>
  <c r="G1012" i="1" l="1"/>
  <c r="H1011" i="1"/>
  <c r="N1010" i="1"/>
  <c r="P1010" i="1" s="1"/>
  <c r="B1010" i="1" s="1"/>
  <c r="J1012" i="1"/>
  <c r="K1011" i="1"/>
  <c r="L1011" i="1" s="1"/>
  <c r="M1011" i="1" s="1"/>
  <c r="C1020" i="1"/>
  <c r="A1090" i="1"/>
  <c r="O1089" i="1"/>
  <c r="D1089" i="1"/>
  <c r="E1089" i="1" s="1"/>
  <c r="F1090" i="1" s="1"/>
  <c r="Q1088" i="1"/>
  <c r="R1088" i="1" s="1"/>
  <c r="T1089" i="1"/>
  <c r="S1089" i="1"/>
  <c r="N1011" i="1" l="1"/>
  <c r="P1011" i="1" s="1"/>
  <c r="B1011" i="1" s="1"/>
  <c r="K1012" i="1"/>
  <c r="L1012" i="1" s="1"/>
  <c r="M1012" i="1" s="1"/>
  <c r="J1013" i="1"/>
  <c r="H1012" i="1"/>
  <c r="G1013" i="1"/>
  <c r="C1021" i="1"/>
  <c r="T1090" i="1"/>
  <c r="Q1089" i="1"/>
  <c r="R1089" i="1" s="1"/>
  <c r="S1090" i="1"/>
  <c r="O1090" i="1"/>
  <c r="A1091" i="1"/>
  <c r="D1090" i="1"/>
  <c r="E1090" i="1" s="1"/>
  <c r="F1091" i="1" s="1"/>
  <c r="G1014" i="1" l="1"/>
  <c r="H1013" i="1"/>
  <c r="N1012" i="1"/>
  <c r="P1012" i="1" s="1"/>
  <c r="B1012" i="1" s="1"/>
  <c r="J1014" i="1"/>
  <c r="K1013" i="1"/>
  <c r="L1013" i="1" s="1"/>
  <c r="M1013" i="1" s="1"/>
  <c r="S1091" i="1"/>
  <c r="Q1090" i="1"/>
  <c r="R1090" i="1" s="1"/>
  <c r="T1091" i="1"/>
  <c r="O1091" i="1"/>
  <c r="A1092" i="1"/>
  <c r="D1091" i="1"/>
  <c r="E1091" i="1" s="1"/>
  <c r="F1092" i="1" s="1"/>
  <c r="C1022" i="1"/>
  <c r="J1015" i="1" l="1"/>
  <c r="K1014" i="1"/>
  <c r="L1014" i="1" s="1"/>
  <c r="M1014" i="1" s="1"/>
  <c r="N1013" i="1"/>
  <c r="P1013" i="1" s="1"/>
  <c r="B1013" i="1" s="1"/>
  <c r="H1014" i="1"/>
  <c r="G1015" i="1"/>
  <c r="A1093" i="1"/>
  <c r="O1092" i="1"/>
  <c r="D1092" i="1"/>
  <c r="E1092" i="1" s="1"/>
  <c r="F1093" i="1" s="1"/>
  <c r="Q1091" i="1"/>
  <c r="R1091" i="1" s="1"/>
  <c r="S1092" i="1"/>
  <c r="T1092" i="1"/>
  <c r="C1023" i="1"/>
  <c r="G1016" i="1" l="1"/>
  <c r="H1015" i="1"/>
  <c r="N1014" i="1"/>
  <c r="P1014" i="1" s="1"/>
  <c r="B1014" i="1" s="1"/>
  <c r="J1016" i="1"/>
  <c r="K1015" i="1"/>
  <c r="L1015" i="1" s="1"/>
  <c r="M1015" i="1" s="1"/>
  <c r="Q1092" i="1"/>
  <c r="R1092" i="1" s="1"/>
  <c r="T1093" i="1"/>
  <c r="S1093" i="1"/>
  <c r="C1024" i="1"/>
  <c r="A1094" i="1"/>
  <c r="O1093" i="1"/>
  <c r="D1093" i="1"/>
  <c r="E1093" i="1" s="1"/>
  <c r="F1094" i="1" s="1"/>
  <c r="K1016" i="1" l="1"/>
  <c r="L1016" i="1" s="1"/>
  <c r="M1016" i="1" s="1"/>
  <c r="J1017" i="1"/>
  <c r="N1015" i="1"/>
  <c r="P1015" i="1" s="1"/>
  <c r="B1015" i="1" s="1"/>
  <c r="G1017" i="1"/>
  <c r="H1016" i="1"/>
  <c r="T1094" i="1"/>
  <c r="S1094" i="1"/>
  <c r="Q1093" i="1"/>
  <c r="R1093" i="1" s="1"/>
  <c r="A1095" i="1"/>
  <c r="O1094" i="1"/>
  <c r="D1094" i="1"/>
  <c r="E1094" i="1" s="1"/>
  <c r="F1095" i="1" s="1"/>
  <c r="C1025" i="1"/>
  <c r="G1018" i="1" l="1"/>
  <c r="H1017" i="1"/>
  <c r="N1016" i="1"/>
  <c r="P1016" i="1" s="1"/>
  <c r="B1016" i="1" s="1"/>
  <c r="J1018" i="1"/>
  <c r="K1017" i="1"/>
  <c r="L1017" i="1" s="1"/>
  <c r="M1017" i="1" s="1"/>
  <c r="C1026" i="1"/>
  <c r="S1095" i="1"/>
  <c r="Q1094" i="1"/>
  <c r="R1094" i="1" s="1"/>
  <c r="T1095" i="1"/>
  <c r="O1095" i="1"/>
  <c r="A1096" i="1"/>
  <c r="D1095" i="1"/>
  <c r="E1095" i="1" s="1"/>
  <c r="F1096" i="1" s="1"/>
  <c r="J1019" i="1" l="1"/>
  <c r="K1018" i="1"/>
  <c r="L1018" i="1" s="1"/>
  <c r="M1018" i="1" s="1"/>
  <c r="N1017" i="1"/>
  <c r="P1017" i="1" s="1"/>
  <c r="B1017" i="1" s="1"/>
  <c r="H1018" i="1"/>
  <c r="G1019" i="1"/>
  <c r="Q1095" i="1"/>
  <c r="R1095" i="1" s="1"/>
  <c r="S1096" i="1"/>
  <c r="T1096" i="1"/>
  <c r="A1097" i="1"/>
  <c r="O1096" i="1"/>
  <c r="D1096" i="1"/>
  <c r="E1096" i="1" s="1"/>
  <c r="F1097" i="1" s="1"/>
  <c r="C1027" i="1"/>
  <c r="N1018" i="1" l="1"/>
  <c r="P1018" i="1" s="1"/>
  <c r="B1018" i="1" s="1"/>
  <c r="H1019" i="1"/>
  <c r="G1020" i="1"/>
  <c r="J1020" i="1"/>
  <c r="K1019" i="1"/>
  <c r="L1019" i="1" s="1"/>
  <c r="M1019" i="1" s="1"/>
  <c r="Q1096" i="1"/>
  <c r="R1096" i="1" s="1"/>
  <c r="T1097" i="1"/>
  <c r="S1097" i="1"/>
  <c r="C1028" i="1"/>
  <c r="O1097" i="1"/>
  <c r="A1098" i="1"/>
  <c r="D1097" i="1"/>
  <c r="E1097" i="1" s="1"/>
  <c r="F1098" i="1" s="1"/>
  <c r="K1020" i="1" l="1"/>
  <c r="L1020" i="1" s="1"/>
  <c r="M1020" i="1" s="1"/>
  <c r="J1021" i="1"/>
  <c r="H1020" i="1"/>
  <c r="G1021" i="1"/>
  <c r="N1019" i="1"/>
  <c r="P1019" i="1" s="1"/>
  <c r="B1019" i="1" s="1"/>
  <c r="O1098" i="1"/>
  <c r="A1099" i="1"/>
  <c r="D1098" i="1"/>
  <c r="E1098" i="1" s="1"/>
  <c r="F1099" i="1" s="1"/>
  <c r="C1029" i="1"/>
  <c r="T1098" i="1"/>
  <c r="S1098" i="1"/>
  <c r="Q1097" i="1"/>
  <c r="R1097" i="1" s="1"/>
  <c r="G1022" i="1" l="1"/>
  <c r="H1021" i="1"/>
  <c r="N1020" i="1"/>
  <c r="P1020" i="1" s="1"/>
  <c r="B1020" i="1" s="1"/>
  <c r="J1022" i="1"/>
  <c r="K1021" i="1"/>
  <c r="L1021" i="1" s="1"/>
  <c r="M1021" i="1" s="1"/>
  <c r="O1099" i="1"/>
  <c r="A1100" i="1"/>
  <c r="D1099" i="1"/>
  <c r="E1099" i="1" s="1"/>
  <c r="F1100" i="1" s="1"/>
  <c r="C1030" i="1"/>
  <c r="Q1098" i="1"/>
  <c r="R1098" i="1" s="1"/>
  <c r="T1099" i="1"/>
  <c r="S1099" i="1"/>
  <c r="N1021" i="1" l="1"/>
  <c r="P1021" i="1" s="1"/>
  <c r="B1021" i="1" s="1"/>
  <c r="K1022" i="1"/>
  <c r="L1022" i="1" s="1"/>
  <c r="M1022" i="1" s="1"/>
  <c r="J1023" i="1"/>
  <c r="H1022" i="1"/>
  <c r="G1023" i="1"/>
  <c r="O1100" i="1"/>
  <c r="D1100" i="1"/>
  <c r="E1100" i="1" s="1"/>
  <c r="C1031" i="1"/>
  <c r="Q1099" i="1"/>
  <c r="R1099" i="1" s="1"/>
  <c r="S1100" i="1"/>
  <c r="T1100" i="1"/>
  <c r="G1024" i="1" l="1"/>
  <c r="H1023" i="1"/>
  <c r="N1022" i="1"/>
  <c r="P1022" i="1" s="1"/>
  <c r="B1022" i="1" s="1"/>
  <c r="J1024" i="1"/>
  <c r="K1023" i="1"/>
  <c r="L1023" i="1" s="1"/>
  <c r="M1023" i="1" s="1"/>
  <c r="C1032" i="1"/>
  <c r="Q1100" i="1"/>
  <c r="R1100" i="1" s="1"/>
  <c r="K1024" i="1" l="1"/>
  <c r="L1024" i="1" s="1"/>
  <c r="M1024" i="1" s="1"/>
  <c r="J1025" i="1"/>
  <c r="N1023" i="1"/>
  <c r="P1023" i="1" s="1"/>
  <c r="B1023" i="1" s="1"/>
  <c r="G1025" i="1"/>
  <c r="H1024" i="1"/>
  <c r="C1033" i="1"/>
  <c r="N1024" i="1" l="1"/>
  <c r="P1024" i="1" s="1"/>
  <c r="B1024" i="1" s="1"/>
  <c r="G1026" i="1"/>
  <c r="H1025" i="1"/>
  <c r="J1026" i="1"/>
  <c r="K1025" i="1"/>
  <c r="L1025" i="1" s="1"/>
  <c r="M1025" i="1" s="1"/>
  <c r="C1034" i="1"/>
  <c r="N1025" i="1" l="1"/>
  <c r="P1025" i="1" s="1"/>
  <c r="B1025" i="1" s="1"/>
  <c r="J1027" i="1"/>
  <c r="K1026" i="1"/>
  <c r="L1026" i="1" s="1"/>
  <c r="M1026" i="1" s="1"/>
  <c r="H1026" i="1"/>
  <c r="G1027" i="1"/>
  <c r="C1035" i="1"/>
  <c r="H1027" i="1" l="1"/>
  <c r="G1028" i="1"/>
  <c r="J1028" i="1"/>
  <c r="K1027" i="1"/>
  <c r="L1027" i="1" s="1"/>
  <c r="M1027" i="1" s="1"/>
  <c r="N1026" i="1"/>
  <c r="P1026" i="1" s="1"/>
  <c r="B1026" i="1" s="1"/>
  <c r="C1036" i="1"/>
  <c r="J1029" i="1" l="1"/>
  <c r="K1028" i="1"/>
  <c r="L1028" i="1" s="1"/>
  <c r="M1028" i="1" s="1"/>
  <c r="G1029" i="1"/>
  <c r="H1028" i="1"/>
  <c r="N1027" i="1"/>
  <c r="P1027" i="1" s="1"/>
  <c r="B1027" i="1" s="1"/>
  <c r="C1037" i="1"/>
  <c r="N1028" i="1" l="1"/>
  <c r="P1028" i="1" s="1"/>
  <c r="B1028" i="1" s="1"/>
  <c r="G1030" i="1"/>
  <c r="H1029" i="1"/>
  <c r="K1029" i="1"/>
  <c r="L1029" i="1" s="1"/>
  <c r="M1029" i="1" s="1"/>
  <c r="J1030" i="1"/>
  <c r="C1038" i="1"/>
  <c r="N1029" i="1" l="1"/>
  <c r="P1029" i="1" s="1"/>
  <c r="B1029" i="1" s="1"/>
  <c r="H1030" i="1"/>
  <c r="G1031" i="1"/>
  <c r="J1031" i="1"/>
  <c r="K1030" i="1"/>
  <c r="L1030" i="1" s="1"/>
  <c r="M1030" i="1" s="1"/>
  <c r="C1039" i="1"/>
  <c r="K1031" i="1" l="1"/>
  <c r="L1031" i="1" s="1"/>
  <c r="M1031" i="1" s="1"/>
  <c r="J1032" i="1"/>
  <c r="G1032" i="1"/>
  <c r="H1031" i="1"/>
  <c r="N1030" i="1"/>
  <c r="P1030" i="1" s="1"/>
  <c r="B1030" i="1" s="1"/>
  <c r="C1040" i="1"/>
  <c r="H1032" i="1" l="1"/>
  <c r="G1033" i="1"/>
  <c r="N1031" i="1"/>
  <c r="P1031" i="1" s="1"/>
  <c r="B1031" i="1" s="1"/>
  <c r="J1033" i="1"/>
  <c r="K1032" i="1"/>
  <c r="L1032" i="1" s="1"/>
  <c r="M1032" i="1" s="1"/>
  <c r="C1041" i="1"/>
  <c r="J1034" i="1" l="1"/>
  <c r="K1033" i="1"/>
  <c r="L1033" i="1" s="1"/>
  <c r="M1033" i="1" s="1"/>
  <c r="H1033" i="1"/>
  <c r="G1034" i="1"/>
  <c r="N1032" i="1"/>
  <c r="P1032" i="1" s="1"/>
  <c r="B1032" i="1" s="1"/>
  <c r="C1042" i="1"/>
  <c r="H1034" i="1" l="1"/>
  <c r="G1035" i="1"/>
  <c r="N1033" i="1"/>
  <c r="P1033" i="1" s="1"/>
  <c r="B1033" i="1" s="1"/>
  <c r="J1035" i="1"/>
  <c r="K1034" i="1"/>
  <c r="L1034" i="1" s="1"/>
  <c r="M1034" i="1" s="1"/>
  <c r="C1043" i="1"/>
  <c r="K1035" i="1" l="1"/>
  <c r="L1035" i="1" s="1"/>
  <c r="M1035" i="1" s="1"/>
  <c r="J1036" i="1"/>
  <c r="G1036" i="1"/>
  <c r="H1035" i="1"/>
  <c r="N1034" i="1"/>
  <c r="P1034" i="1" s="1"/>
  <c r="B1034" i="1" s="1"/>
  <c r="C1044" i="1"/>
  <c r="G1037" i="1" l="1"/>
  <c r="H1036" i="1"/>
  <c r="N1035" i="1"/>
  <c r="P1035" i="1" s="1"/>
  <c r="B1035" i="1" s="1"/>
  <c r="K1036" i="1"/>
  <c r="L1036" i="1" s="1"/>
  <c r="M1036" i="1" s="1"/>
  <c r="J1037" i="1"/>
  <c r="C1045" i="1"/>
  <c r="J1038" i="1" l="1"/>
  <c r="K1037" i="1"/>
  <c r="L1037" i="1" s="1"/>
  <c r="M1037" i="1" s="1"/>
  <c r="N1036" i="1"/>
  <c r="P1036" i="1" s="1"/>
  <c r="B1036" i="1" s="1"/>
  <c r="G1038" i="1"/>
  <c r="H1037" i="1"/>
  <c r="C1046" i="1"/>
  <c r="N1037" i="1" l="1"/>
  <c r="P1037" i="1" s="1"/>
  <c r="B1037" i="1" s="1"/>
  <c r="G1039" i="1"/>
  <c r="H1038" i="1"/>
  <c r="J1039" i="1"/>
  <c r="K1038" i="1"/>
  <c r="L1038" i="1" s="1"/>
  <c r="M1038" i="1" s="1"/>
  <c r="C1047" i="1"/>
  <c r="N1038" i="1" l="1"/>
  <c r="P1038" i="1" s="1"/>
  <c r="B1038" i="1" s="1"/>
  <c r="J1040" i="1"/>
  <c r="K1039" i="1"/>
  <c r="L1039" i="1" s="1"/>
  <c r="M1039" i="1" s="1"/>
  <c r="H1039" i="1"/>
  <c r="G1040" i="1"/>
  <c r="C1048" i="1"/>
  <c r="N1039" i="1" l="1"/>
  <c r="P1039" i="1" s="1"/>
  <c r="B1039" i="1" s="1"/>
  <c r="J1041" i="1"/>
  <c r="K1040" i="1"/>
  <c r="L1040" i="1" s="1"/>
  <c r="M1040" i="1" s="1"/>
  <c r="G1041" i="1"/>
  <c r="H1040" i="1"/>
  <c r="C1049" i="1"/>
  <c r="G1042" i="1" l="1"/>
  <c r="H1041" i="1"/>
  <c r="J1042" i="1"/>
  <c r="K1041" i="1"/>
  <c r="L1041" i="1" s="1"/>
  <c r="M1041" i="1" s="1"/>
  <c r="N1040" i="1"/>
  <c r="P1040" i="1" s="1"/>
  <c r="B1040" i="1" s="1"/>
  <c r="C1050" i="1"/>
  <c r="N1041" i="1" l="1"/>
  <c r="P1041" i="1" s="1"/>
  <c r="B1041" i="1" s="1"/>
  <c r="K1042" i="1"/>
  <c r="L1042" i="1" s="1"/>
  <c r="M1042" i="1" s="1"/>
  <c r="J1043" i="1"/>
  <c r="G1043" i="1"/>
  <c r="H1042" i="1"/>
  <c r="C1051" i="1"/>
  <c r="G1044" i="1" l="1"/>
  <c r="H1043" i="1"/>
  <c r="N1042" i="1"/>
  <c r="P1042" i="1" s="1"/>
  <c r="B1042" i="1" s="1"/>
  <c r="J1044" i="1"/>
  <c r="K1043" i="1"/>
  <c r="L1043" i="1" s="1"/>
  <c r="M1043" i="1" s="1"/>
  <c r="C1052" i="1"/>
  <c r="K1044" i="1" l="1"/>
  <c r="L1044" i="1" s="1"/>
  <c r="M1044" i="1" s="1"/>
  <c r="J1045" i="1"/>
  <c r="N1043" i="1"/>
  <c r="P1043" i="1" s="1"/>
  <c r="B1043" i="1" s="1"/>
  <c r="H1044" i="1"/>
  <c r="G1045" i="1"/>
  <c r="C1053" i="1"/>
  <c r="H1045" i="1" l="1"/>
  <c r="G1046" i="1"/>
  <c r="N1044" i="1"/>
  <c r="P1044" i="1" s="1"/>
  <c r="B1044" i="1" s="1"/>
  <c r="J1046" i="1"/>
  <c r="K1045" i="1"/>
  <c r="L1045" i="1" s="1"/>
  <c r="M1045" i="1" s="1"/>
  <c r="C1054" i="1"/>
  <c r="J1047" i="1" l="1"/>
  <c r="K1046" i="1"/>
  <c r="L1046" i="1" s="1"/>
  <c r="M1046" i="1" s="1"/>
  <c r="H1046" i="1"/>
  <c r="G1047" i="1"/>
  <c r="N1045" i="1"/>
  <c r="P1045" i="1" s="1"/>
  <c r="B1045" i="1" s="1"/>
  <c r="C1055" i="1"/>
  <c r="H1047" i="1" l="1"/>
  <c r="G1048" i="1"/>
  <c r="N1046" i="1"/>
  <c r="P1046" i="1" s="1"/>
  <c r="B1046" i="1" s="1"/>
  <c r="K1047" i="1"/>
  <c r="L1047" i="1" s="1"/>
  <c r="M1047" i="1" s="1"/>
  <c r="J1048" i="1"/>
  <c r="C1056" i="1"/>
  <c r="H1048" i="1" l="1"/>
  <c r="G1049" i="1"/>
  <c r="J1049" i="1"/>
  <c r="K1048" i="1"/>
  <c r="L1048" i="1" s="1"/>
  <c r="M1048" i="1" s="1"/>
  <c r="N1047" i="1"/>
  <c r="P1047" i="1" s="1"/>
  <c r="B1047" i="1" s="1"/>
  <c r="C1057" i="1"/>
  <c r="G1050" i="1" l="1"/>
  <c r="H1049" i="1"/>
  <c r="K1049" i="1"/>
  <c r="L1049" i="1" s="1"/>
  <c r="M1049" i="1" s="1"/>
  <c r="J1050" i="1"/>
  <c r="N1048" i="1"/>
  <c r="P1048" i="1" s="1"/>
  <c r="B1048" i="1" s="1"/>
  <c r="C1058" i="1"/>
  <c r="J1051" i="1" l="1"/>
  <c r="K1050" i="1"/>
  <c r="L1050" i="1" s="1"/>
  <c r="M1050" i="1" s="1"/>
  <c r="N1049" i="1"/>
  <c r="P1049" i="1" s="1"/>
  <c r="B1049" i="1" s="1"/>
  <c r="H1050" i="1"/>
  <c r="G1051" i="1"/>
  <c r="C1059" i="1"/>
  <c r="H1051" i="1" l="1"/>
  <c r="G1052" i="1"/>
  <c r="N1050" i="1"/>
  <c r="P1050" i="1" s="1"/>
  <c r="B1050" i="1" s="1"/>
  <c r="K1051" i="1"/>
  <c r="L1051" i="1" s="1"/>
  <c r="M1051" i="1" s="1"/>
  <c r="J1052" i="1"/>
  <c r="C1060" i="1"/>
  <c r="J1053" i="1" l="1"/>
  <c r="K1052" i="1"/>
  <c r="L1052" i="1" s="1"/>
  <c r="M1052" i="1" s="1"/>
  <c r="H1052" i="1"/>
  <c r="G1053" i="1"/>
  <c r="N1051" i="1"/>
  <c r="P1051" i="1" s="1"/>
  <c r="B1051" i="1" s="1"/>
  <c r="C1061" i="1"/>
  <c r="N1052" i="1" l="1"/>
  <c r="P1052" i="1" s="1"/>
  <c r="B1052" i="1" s="1"/>
  <c r="H1053" i="1"/>
  <c r="G1054" i="1"/>
  <c r="K1053" i="1"/>
  <c r="L1053" i="1" s="1"/>
  <c r="M1053" i="1" s="1"/>
  <c r="J1054" i="1"/>
  <c r="C1062" i="1"/>
  <c r="J1055" i="1" l="1"/>
  <c r="K1054" i="1"/>
  <c r="L1054" i="1" s="1"/>
  <c r="M1054" i="1" s="1"/>
  <c r="H1054" i="1"/>
  <c r="G1055" i="1"/>
  <c r="N1053" i="1"/>
  <c r="P1053" i="1" s="1"/>
  <c r="B1053" i="1" s="1"/>
  <c r="C1063" i="1"/>
  <c r="N1054" i="1" l="1"/>
  <c r="P1054" i="1" s="1"/>
  <c r="B1054" i="1" s="1"/>
  <c r="H1055" i="1"/>
  <c r="G1056" i="1"/>
  <c r="K1055" i="1"/>
  <c r="L1055" i="1" s="1"/>
  <c r="M1055" i="1" s="1"/>
  <c r="J1056" i="1"/>
  <c r="C1064" i="1"/>
  <c r="J1057" i="1" l="1"/>
  <c r="K1056" i="1"/>
  <c r="L1056" i="1" s="1"/>
  <c r="M1056" i="1" s="1"/>
  <c r="G1057" i="1"/>
  <c r="H1056" i="1"/>
  <c r="N1055" i="1"/>
  <c r="P1055" i="1" s="1"/>
  <c r="B1055" i="1" s="1"/>
  <c r="C1065" i="1"/>
  <c r="N1056" i="1" l="1"/>
  <c r="P1056" i="1" s="1"/>
  <c r="B1056" i="1" s="1"/>
  <c r="H1057" i="1"/>
  <c r="G1058" i="1"/>
  <c r="K1057" i="1"/>
  <c r="L1057" i="1" s="1"/>
  <c r="M1057" i="1" s="1"/>
  <c r="J1058" i="1"/>
  <c r="C1066" i="1"/>
  <c r="J1059" i="1" l="1"/>
  <c r="K1058" i="1"/>
  <c r="L1058" i="1" s="1"/>
  <c r="M1058" i="1" s="1"/>
  <c r="G1059" i="1"/>
  <c r="H1058" i="1"/>
  <c r="N1057" i="1"/>
  <c r="P1057" i="1" s="1"/>
  <c r="B1057" i="1" s="1"/>
  <c r="C1067" i="1"/>
  <c r="N1058" i="1" l="1"/>
  <c r="P1058" i="1" s="1"/>
  <c r="B1058" i="1" s="1"/>
  <c r="H1059" i="1"/>
  <c r="G1060" i="1"/>
  <c r="K1059" i="1"/>
  <c r="L1059" i="1" s="1"/>
  <c r="M1059" i="1" s="1"/>
  <c r="J1060" i="1"/>
  <c r="C1068" i="1"/>
  <c r="J1061" i="1" l="1"/>
  <c r="K1060" i="1"/>
  <c r="L1060" i="1" s="1"/>
  <c r="M1060" i="1" s="1"/>
  <c r="G1061" i="1"/>
  <c r="H1060" i="1"/>
  <c r="N1059" i="1"/>
  <c r="P1059" i="1" s="1"/>
  <c r="B1059" i="1" s="1"/>
  <c r="C1069" i="1"/>
  <c r="N1060" i="1" l="1"/>
  <c r="P1060" i="1" s="1"/>
  <c r="B1060" i="1" s="1"/>
  <c r="G1062" i="1"/>
  <c r="H1061" i="1"/>
  <c r="J1062" i="1"/>
  <c r="K1061" i="1"/>
  <c r="L1061" i="1" s="1"/>
  <c r="M1061" i="1" s="1"/>
  <c r="C1070" i="1"/>
  <c r="N1061" i="1" l="1"/>
  <c r="P1061" i="1" s="1"/>
  <c r="B1061" i="1" s="1"/>
  <c r="G1063" i="1"/>
  <c r="H1062" i="1"/>
  <c r="J1063" i="1"/>
  <c r="K1062" i="1"/>
  <c r="L1062" i="1" s="1"/>
  <c r="M1062" i="1" s="1"/>
  <c r="C1071" i="1"/>
  <c r="N1062" i="1" l="1"/>
  <c r="P1062" i="1" s="1"/>
  <c r="B1062" i="1" s="1"/>
  <c r="G1064" i="1"/>
  <c r="H1063" i="1"/>
  <c r="J1064" i="1"/>
  <c r="K1063" i="1"/>
  <c r="L1063" i="1" s="1"/>
  <c r="M1063" i="1" s="1"/>
  <c r="C1072" i="1"/>
  <c r="J1065" i="1" l="1"/>
  <c r="K1064" i="1"/>
  <c r="L1064" i="1" s="1"/>
  <c r="M1064" i="1" s="1"/>
  <c r="N1063" i="1"/>
  <c r="P1063" i="1" s="1"/>
  <c r="B1063" i="1" s="1"/>
  <c r="G1065" i="1"/>
  <c r="H1064" i="1"/>
  <c r="C1073" i="1"/>
  <c r="N1064" i="1" l="1"/>
  <c r="P1064" i="1" s="1"/>
  <c r="B1064" i="1" s="1"/>
  <c r="H1065" i="1"/>
  <c r="G1066" i="1"/>
  <c r="K1065" i="1"/>
  <c r="L1065" i="1" s="1"/>
  <c r="M1065" i="1" s="1"/>
  <c r="J1066" i="1"/>
  <c r="C1074" i="1"/>
  <c r="J1067" i="1" l="1"/>
  <c r="K1066" i="1"/>
  <c r="L1066" i="1" s="1"/>
  <c r="M1066" i="1" s="1"/>
  <c r="H1066" i="1"/>
  <c r="G1067" i="1"/>
  <c r="N1065" i="1"/>
  <c r="P1065" i="1" s="1"/>
  <c r="B1065" i="1" s="1"/>
  <c r="C1075" i="1"/>
  <c r="H1067" i="1" l="1"/>
  <c r="G1068" i="1"/>
  <c r="N1066" i="1"/>
  <c r="P1066" i="1" s="1"/>
  <c r="B1066" i="1" s="1"/>
  <c r="K1067" i="1"/>
  <c r="L1067" i="1" s="1"/>
  <c r="M1067" i="1" s="1"/>
  <c r="J1068" i="1"/>
  <c r="C1076" i="1"/>
  <c r="J1069" i="1" l="1"/>
  <c r="K1068" i="1"/>
  <c r="L1068" i="1" s="1"/>
  <c r="M1068" i="1" s="1"/>
  <c r="G1069" i="1"/>
  <c r="H1068" i="1"/>
  <c r="N1067" i="1"/>
  <c r="P1067" i="1" s="1"/>
  <c r="B1067" i="1" s="1"/>
  <c r="C1077" i="1"/>
  <c r="N1068" i="1" l="1"/>
  <c r="P1068" i="1" s="1"/>
  <c r="B1068" i="1" s="1"/>
  <c r="G1070" i="1"/>
  <c r="H1069" i="1"/>
  <c r="K1069" i="1"/>
  <c r="L1069" i="1" s="1"/>
  <c r="M1069" i="1" s="1"/>
  <c r="J1070" i="1"/>
  <c r="C1078" i="1"/>
  <c r="J1071" i="1" l="1"/>
  <c r="K1070" i="1"/>
  <c r="L1070" i="1" s="1"/>
  <c r="M1070" i="1" s="1"/>
  <c r="N1069" i="1"/>
  <c r="P1069" i="1" s="1"/>
  <c r="B1069" i="1" s="1"/>
  <c r="G1071" i="1"/>
  <c r="H1070" i="1"/>
  <c r="C1079" i="1"/>
  <c r="N1070" i="1" l="1"/>
  <c r="P1070" i="1" s="1"/>
  <c r="B1070" i="1" s="1"/>
  <c r="H1071" i="1"/>
  <c r="G1072" i="1"/>
  <c r="K1071" i="1"/>
  <c r="L1071" i="1" s="1"/>
  <c r="M1071" i="1" s="1"/>
  <c r="J1072" i="1"/>
  <c r="C1080" i="1"/>
  <c r="G1073" i="1" l="1"/>
  <c r="H1072" i="1"/>
  <c r="J1073" i="1"/>
  <c r="K1072" i="1"/>
  <c r="L1072" i="1" s="1"/>
  <c r="M1072" i="1" s="1"/>
  <c r="N1071" i="1"/>
  <c r="P1071" i="1" s="1"/>
  <c r="B1071" i="1" s="1"/>
  <c r="C1081" i="1"/>
  <c r="N1072" i="1" l="1"/>
  <c r="P1072" i="1" s="1"/>
  <c r="B1072" i="1" s="1"/>
  <c r="K1073" i="1"/>
  <c r="L1073" i="1" s="1"/>
  <c r="M1073" i="1" s="1"/>
  <c r="J1074" i="1"/>
  <c r="H1073" i="1"/>
  <c r="G1074" i="1"/>
  <c r="C1082" i="1"/>
  <c r="N1073" i="1" l="1"/>
  <c r="P1073" i="1" s="1"/>
  <c r="B1073" i="1" s="1"/>
  <c r="J1075" i="1"/>
  <c r="K1074" i="1"/>
  <c r="L1074" i="1" s="1"/>
  <c r="M1074" i="1" s="1"/>
  <c r="G1075" i="1"/>
  <c r="H1074" i="1"/>
  <c r="C1083" i="1"/>
  <c r="K1075" i="1" l="1"/>
  <c r="L1075" i="1" s="1"/>
  <c r="M1075" i="1" s="1"/>
  <c r="J1076" i="1"/>
  <c r="N1074" i="1"/>
  <c r="P1074" i="1" s="1"/>
  <c r="B1074" i="1" s="1"/>
  <c r="H1075" i="1"/>
  <c r="G1076" i="1"/>
  <c r="C1084" i="1"/>
  <c r="G1077" i="1" l="1"/>
  <c r="H1076" i="1"/>
  <c r="N1075" i="1"/>
  <c r="P1075" i="1" s="1"/>
  <c r="B1075" i="1" s="1"/>
  <c r="J1077" i="1"/>
  <c r="K1076" i="1"/>
  <c r="L1076" i="1" s="1"/>
  <c r="M1076" i="1" s="1"/>
  <c r="C1085" i="1"/>
  <c r="J1078" i="1" l="1"/>
  <c r="K1077" i="1"/>
  <c r="L1077" i="1" s="1"/>
  <c r="M1077" i="1" s="1"/>
  <c r="N1076" i="1"/>
  <c r="P1076" i="1" s="1"/>
  <c r="B1076" i="1" s="1"/>
  <c r="H1077" i="1"/>
  <c r="G1078" i="1"/>
  <c r="C1086" i="1"/>
  <c r="N1077" i="1" l="1"/>
  <c r="P1077" i="1" s="1"/>
  <c r="B1077" i="1" s="1"/>
  <c r="G1079" i="1"/>
  <c r="H1078" i="1"/>
  <c r="J1079" i="1"/>
  <c r="K1078" i="1"/>
  <c r="L1078" i="1" s="1"/>
  <c r="M1078" i="1" s="1"/>
  <c r="C1087" i="1"/>
  <c r="N1078" i="1" l="1"/>
  <c r="P1078" i="1" s="1"/>
  <c r="B1078" i="1" s="1"/>
  <c r="H1079" i="1"/>
  <c r="G1080" i="1"/>
  <c r="K1079" i="1"/>
  <c r="L1079" i="1" s="1"/>
  <c r="M1079" i="1" s="1"/>
  <c r="J1080" i="1"/>
  <c r="C1088" i="1"/>
  <c r="H1080" i="1" l="1"/>
  <c r="G1081" i="1"/>
  <c r="J1081" i="1"/>
  <c r="K1080" i="1"/>
  <c r="L1080" i="1" s="1"/>
  <c r="M1080" i="1" s="1"/>
  <c r="N1079" i="1"/>
  <c r="P1079" i="1" s="1"/>
  <c r="B1079" i="1" s="1"/>
  <c r="C1089" i="1"/>
  <c r="J1082" i="1" l="1"/>
  <c r="K1081" i="1"/>
  <c r="L1081" i="1" s="1"/>
  <c r="M1081" i="1" s="1"/>
  <c r="H1081" i="1"/>
  <c r="G1082" i="1"/>
  <c r="N1080" i="1"/>
  <c r="P1080" i="1" s="1"/>
  <c r="B1080" i="1" s="1"/>
  <c r="C1090" i="1"/>
  <c r="N1081" i="1" l="1"/>
  <c r="P1081" i="1" s="1"/>
  <c r="B1081" i="1" s="1"/>
  <c r="G1083" i="1"/>
  <c r="H1082" i="1"/>
  <c r="J1083" i="1"/>
  <c r="K1082" i="1"/>
  <c r="L1082" i="1" s="1"/>
  <c r="M1082" i="1" s="1"/>
  <c r="C1091" i="1"/>
  <c r="N1082" i="1" l="1"/>
  <c r="P1082" i="1" s="1"/>
  <c r="B1082" i="1" s="1"/>
  <c r="J1084" i="1"/>
  <c r="K1083" i="1"/>
  <c r="L1083" i="1" s="1"/>
  <c r="M1083" i="1" s="1"/>
  <c r="G1084" i="1"/>
  <c r="H1083" i="1"/>
  <c r="C1092" i="1"/>
  <c r="G1085" i="1" l="1"/>
  <c r="H1084" i="1"/>
  <c r="K1084" i="1"/>
  <c r="L1084" i="1" s="1"/>
  <c r="M1084" i="1" s="1"/>
  <c r="J1085" i="1"/>
  <c r="N1083" i="1"/>
  <c r="P1083" i="1" s="1"/>
  <c r="B1083" i="1" s="1"/>
  <c r="C1093" i="1"/>
  <c r="J1086" i="1" l="1"/>
  <c r="K1085" i="1"/>
  <c r="L1085" i="1" s="1"/>
  <c r="M1085" i="1" s="1"/>
  <c r="N1084" i="1"/>
  <c r="P1084" i="1" s="1"/>
  <c r="B1084" i="1" s="1"/>
  <c r="G1086" i="1"/>
  <c r="H1085" i="1"/>
  <c r="C1094" i="1"/>
  <c r="N1085" i="1" l="1"/>
  <c r="P1085" i="1" s="1"/>
  <c r="B1085" i="1" s="1"/>
  <c r="H1086" i="1"/>
  <c r="G1087" i="1"/>
  <c r="K1086" i="1"/>
  <c r="L1086" i="1" s="1"/>
  <c r="M1086" i="1" s="1"/>
  <c r="J1087" i="1"/>
  <c r="C1095" i="1"/>
  <c r="J1088" i="1" l="1"/>
  <c r="K1087" i="1"/>
  <c r="L1087" i="1" s="1"/>
  <c r="M1087" i="1" s="1"/>
  <c r="G1088" i="1"/>
  <c r="H1087" i="1"/>
  <c r="N1086" i="1"/>
  <c r="P1086" i="1" s="1"/>
  <c r="B1086" i="1" s="1"/>
  <c r="C1096" i="1"/>
  <c r="N1087" i="1" l="1"/>
  <c r="P1087" i="1" s="1"/>
  <c r="B1087" i="1" s="1"/>
  <c r="G1089" i="1"/>
  <c r="H1088" i="1"/>
  <c r="J1089" i="1"/>
  <c r="K1088" i="1"/>
  <c r="L1088" i="1" s="1"/>
  <c r="M1088" i="1" s="1"/>
  <c r="C1097" i="1"/>
  <c r="N1088" i="1" l="1"/>
  <c r="P1088" i="1" s="1"/>
  <c r="B1088" i="1" s="1"/>
  <c r="J1090" i="1"/>
  <c r="K1089" i="1"/>
  <c r="L1089" i="1" s="1"/>
  <c r="M1089" i="1" s="1"/>
  <c r="G1090" i="1"/>
  <c r="H1089" i="1"/>
  <c r="C1098" i="1"/>
  <c r="G1091" i="1" l="1"/>
  <c r="H1090" i="1"/>
  <c r="K1090" i="1"/>
  <c r="L1090" i="1" s="1"/>
  <c r="M1090" i="1" s="1"/>
  <c r="J1091" i="1"/>
  <c r="N1089" i="1"/>
  <c r="P1089" i="1" s="1"/>
  <c r="B1089" i="1" s="1"/>
  <c r="C1099" i="1"/>
  <c r="J1092" i="1" l="1"/>
  <c r="K1091" i="1"/>
  <c r="L1091" i="1" s="1"/>
  <c r="M1091" i="1" s="1"/>
  <c r="N1090" i="1"/>
  <c r="P1090" i="1" s="1"/>
  <c r="B1090" i="1" s="1"/>
  <c r="G1092" i="1"/>
  <c r="H1091" i="1"/>
  <c r="C1100" i="1"/>
  <c r="N1091" i="1" l="1"/>
  <c r="P1091" i="1" s="1"/>
  <c r="B1091" i="1" s="1"/>
  <c r="G1093" i="1"/>
  <c r="H1092" i="1"/>
  <c r="K1092" i="1"/>
  <c r="L1092" i="1" s="1"/>
  <c r="M1092" i="1" s="1"/>
  <c r="J1093" i="1"/>
  <c r="N1092" i="1" l="1"/>
  <c r="P1092" i="1" s="1"/>
  <c r="B1092" i="1" s="1"/>
  <c r="G1094" i="1"/>
  <c r="H1093" i="1"/>
  <c r="J1094" i="1"/>
  <c r="K1093" i="1"/>
  <c r="L1093" i="1" s="1"/>
  <c r="M1093" i="1" s="1"/>
  <c r="N1093" i="1" l="1"/>
  <c r="P1093" i="1" s="1"/>
  <c r="B1093" i="1" s="1"/>
  <c r="G1095" i="1"/>
  <c r="H1094" i="1"/>
  <c r="J1095" i="1"/>
  <c r="K1094" i="1"/>
  <c r="L1094" i="1" s="1"/>
  <c r="M1094" i="1" s="1"/>
  <c r="N1094" i="1" l="1"/>
  <c r="P1094" i="1" s="1"/>
  <c r="B1094" i="1" s="1"/>
  <c r="G1096" i="1"/>
  <c r="H1095" i="1"/>
  <c r="J1096" i="1"/>
  <c r="K1095" i="1"/>
  <c r="L1095" i="1" s="1"/>
  <c r="M1095" i="1" s="1"/>
  <c r="N1095" i="1" l="1"/>
  <c r="P1095" i="1" s="1"/>
  <c r="B1095" i="1" s="1"/>
  <c r="H1096" i="1"/>
  <c r="G1097" i="1"/>
  <c r="K1096" i="1"/>
  <c r="L1096" i="1" s="1"/>
  <c r="M1096" i="1" s="1"/>
  <c r="J1097" i="1"/>
  <c r="N1096" i="1" l="1"/>
  <c r="P1096" i="1" s="1"/>
  <c r="B1096" i="1" s="1"/>
  <c r="J1098" i="1"/>
  <c r="K1097" i="1"/>
  <c r="L1097" i="1" s="1"/>
  <c r="M1097" i="1" s="1"/>
  <c r="H1097" i="1"/>
  <c r="G1098" i="1"/>
  <c r="H1098" i="1" l="1"/>
  <c r="G1099" i="1"/>
  <c r="K1098" i="1"/>
  <c r="L1098" i="1" s="1"/>
  <c r="M1098" i="1" s="1"/>
  <c r="J1099" i="1"/>
  <c r="N1097" i="1"/>
  <c r="P1097" i="1" s="1"/>
  <c r="B1097" i="1" s="1"/>
  <c r="J1100" i="1" l="1"/>
  <c r="K1100" i="1" s="1"/>
  <c r="K1099" i="1"/>
  <c r="L1099" i="1" s="1"/>
  <c r="M1099" i="1" s="1"/>
  <c r="G1100" i="1"/>
  <c r="H1100" i="1" s="1"/>
  <c r="H1099" i="1"/>
  <c r="N1098" i="1"/>
  <c r="P1098" i="1" s="1"/>
  <c r="B1098" i="1" s="1"/>
  <c r="N1099" i="1" l="1"/>
  <c r="P1099" i="1" s="1"/>
  <c r="B1099" i="1" s="1"/>
  <c r="L1100" i="1"/>
  <c r="M1100" i="1" s="1"/>
  <c r="N1100" i="1" s="1"/>
  <c r="P1100" i="1" s="1"/>
  <c r="B1100" i="1" l="1"/>
  <c r="A5" i="1"/>
  <c r="B12" i="1" l="1"/>
</calcChain>
</file>

<file path=xl/sharedStrings.xml><?xml version="1.0" encoding="utf-8"?>
<sst xmlns="http://schemas.openxmlformats.org/spreadsheetml/2006/main" count="120" uniqueCount="87">
  <si>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</si>
  <si>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</si>
  <si>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</si>
  <si>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</si>
  <si>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</si>
  <si>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</si>
  <si>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</si>
  <si>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</si>
  <si>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</si>
  <si>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</si>
  <si>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</si>
  <si>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</si>
  <si>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</si>
  <si>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</si>
  <si>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</si>
  <si>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</si>
  <si>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</si>
  <si>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</si>
  <si>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</si>
  <si>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</si>
  <si>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</si>
  <si>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</si>
  <si>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</si>
  <si>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</si>
  <si>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</si>
  <si>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</si>
  <si>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</si>
  <si>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</si>
  <si>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</si>
  <si>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</si>
  <si>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</si>
  <si>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</si>
  <si>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</si>
  <si>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</si>
  <si>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</si>
  <si>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</si>
  <si>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</si>
  <si>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</si>
  <si>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</si>
  <si>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</si>
  <si>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</si>
  <si>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</si>
  <si>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</si>
  <si>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</si>
  <si>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</si>
  <si>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</si>
  <si>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</si>
  <si>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</si>
  <si>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</si>
  <si>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</si>
  <si>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</si>
  <si>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</si>
  <si>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</si>
  <si>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AMORT</t>
  </si>
  <si>
    <t>A+J=</t>
  </si>
  <si>
    <t>Tabela de Feriados</t>
  </si>
  <si>
    <t>Data Base -1</t>
  </si>
  <si>
    <t>Data Base</t>
  </si>
  <si>
    <t>Prox DU</t>
  </si>
  <si>
    <t>COMGAS  - 8ª Emissão de Debêntures - Série Única - R$ 2.000.000.000,00 - 2.000 Debêntures</t>
  </si>
  <si>
    <t>DI + 0,50% a.a.</t>
  </si>
  <si>
    <t>GASP18</t>
  </si>
  <si>
    <t>COMGAS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</si>
  <si>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</si>
  <si>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</si>
  <si>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</si>
  <si>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</si>
  <si>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</si>
  <si>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</si>
  <si>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</si>
  <si>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</si>
  <si>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</si>
  <si>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</si>
  <si>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</si>
  <si>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</si>
  <si>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</si>
  <si>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</si>
  <si>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</si>
  <si>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</si>
  <si>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</si>
  <si>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</si>
  <si>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</si>
  <si>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EMISSÃO</t>
  </si>
  <si>
    <t>INTEGRALIZAÇÃO</t>
  </si>
  <si>
    <t>VENCIMENTO</t>
  </si>
  <si>
    <t>JUROS PROPORCIONAIS</t>
  </si>
  <si>
    <t>AMORT EXTRA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</si>
</sst>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&quot;R$&quot;\ #,##0.00000000;[Red]\-&quot;R$&quot;\ 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0" fontId="17" fillId="6" borderId="0" xfId="2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0" fontId="16" fillId="6" borderId="0" xfId="2" applyAlignment="1">
      <alignment horizontal="center" vertical="center"/>
    </xf>
    <xf numFmtId="14" fontId="16" fillId="6" borderId="0" xfId="2" applyNumberFormat="1" applyAlignment="1">
      <alignment horizontal="center" vertical="center"/>
    </xf>
    <xf numFmtId="178" fontId="16" fillId="6" borderId="0" xfId="2" applyNumberForma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47626</xdr:rowOff>
    </xdr:from>
    <xdr:to>
      <xdr:col>0</xdr:col>
      <xdr:colOff>1304926</xdr:colOff>
      <xdr:row>2</xdr:row>
      <xdr:rowOff>71382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BA2610E-D2A4-47CB-9031-23CE2079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7626"/>
          <a:ext cx="1257300" cy="3857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0" customWidth="1"/>
    <col min="2" max="2" width="24.710937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9.42578125" style="8" bestFit="1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2" width="22.28515625" style="8" bestFit="1" customWidth="1"/>
    <col min="23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5" customFormat="1" ht="14.25" x14ac:dyDescent="0.2">
      <c r="A1" s="76"/>
      <c r="B1" s="125">
        <f ca="1">WORKDAY(TODAY(),1,$W$160:$W$544)</f>
        <v>45789</v>
      </c>
      <c r="C1" s="43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40"/>
      <c r="S1" s="41"/>
      <c r="T1" s="42"/>
      <c r="U1" s="38"/>
      <c r="V1" s="38"/>
      <c r="W1" s="78" t="s">
        <v>0</v>
      </c>
      <c r="X1" s="79"/>
      <c r="Y1" s="78"/>
      <c r="Z1" s="78"/>
      <c r="AA1" s="78"/>
      <c r="AB1" s="78" t="s">
        <v>1</v>
      </c>
      <c r="AC1" s="78"/>
      <c r="AD1" s="78"/>
      <c r="AE1" s="78"/>
      <c r="AF1" s="80"/>
      <c r="AG1" s="7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0" s="45" customFormat="1" ht="14.25" x14ac:dyDescent="0.15">
      <c r="A2" s="77"/>
      <c r="B2" s="100" t="s">
        <v>59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1"/>
      <c r="T2" s="42"/>
      <c r="U2" s="51"/>
      <c r="V2" s="51"/>
      <c r="W2" s="52"/>
      <c r="X2" s="53"/>
      <c r="Y2" s="40"/>
      <c r="Z2" s="51"/>
      <c r="AA2" s="51"/>
      <c r="AB2" s="40"/>
      <c r="AC2" s="40"/>
      <c r="AD2" s="40"/>
      <c r="AE2" s="51"/>
      <c r="AF2" s="54"/>
      <c r="AG2" s="51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</row>
    <row r="3" spans="1:190" s="45" customFormat="1" ht="14.25" x14ac:dyDescent="0.15">
      <c r="A3" s="55"/>
      <c r="B3" s="100" t="s">
        <v>60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1"/>
      <c r="T3" s="42"/>
      <c r="U3" s="51"/>
      <c r="V3" s="51"/>
      <c r="W3" s="52"/>
      <c r="X3" s="53"/>
      <c r="Y3" s="40"/>
      <c r="Z3" s="51"/>
      <c r="AA3" s="51"/>
      <c r="AB3" s="40"/>
      <c r="AC3" s="40"/>
      <c r="AD3" s="40"/>
      <c r="AE3" s="51"/>
      <c r="AF3" s="54"/>
      <c r="AG3" s="51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</row>
    <row r="4" spans="1:190" s="45" customFormat="1" ht="12.75" customHeight="1" x14ac:dyDescent="0.15">
      <c r="A4" s="72"/>
      <c r="B4" s="46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1"/>
      <c r="T4" s="42"/>
      <c r="U4" s="51"/>
      <c r="V4" s="51"/>
      <c r="W4" s="51"/>
      <c r="X4" s="53"/>
      <c r="Y4" s="40"/>
      <c r="Z4" s="51"/>
      <c r="AA4" s="51"/>
      <c r="AB4" s="40"/>
      <c r="AC4" s="40"/>
      <c r="AD4" s="40"/>
      <c r="AE4" s="51"/>
      <c r="AF4" s="54"/>
      <c r="AG4" s="51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</row>
    <row r="5" spans="1:190" s="45" customFormat="1" x14ac:dyDescent="0.15">
      <c r="A5" s="71" t="str">
        <f>IF(A4="Sim",VLOOKUP($B$1,$A$12:$T$4692,16),"")</f>
        <v/>
      </c>
      <c r="B5" s="56"/>
      <c r="C5" s="56"/>
      <c r="D5" s="56"/>
      <c r="E5" s="57"/>
      <c r="F5" s="58"/>
      <c r="G5" s="58"/>
      <c r="H5" s="58"/>
      <c r="I5" s="59"/>
      <c r="J5" s="60"/>
      <c r="K5" s="61"/>
      <c r="L5" s="61"/>
      <c r="M5" s="62"/>
      <c r="N5" s="62"/>
      <c r="O5" s="63"/>
      <c r="P5" s="64"/>
      <c r="Q5" s="64"/>
      <c r="R5" s="65"/>
      <c r="S5" s="66"/>
      <c r="T5" s="67"/>
      <c r="U5" s="65"/>
      <c r="V5" s="65"/>
      <c r="W5" s="65"/>
      <c r="X5" s="68"/>
      <c r="Y5" s="65"/>
      <c r="Z5" s="65"/>
      <c r="AA5" s="65"/>
      <c r="AB5" s="65"/>
      <c r="AC5" s="65"/>
      <c r="AD5" s="65"/>
      <c r="AE5" s="65"/>
      <c r="AF5" s="65"/>
      <c r="AG5" s="6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</row>
    <row r="6" spans="1:190" s="45" customFormat="1" ht="12.75" x14ac:dyDescent="0.2">
      <c r="A6" s="104" t="s">
        <v>82</v>
      </c>
      <c r="B6" s="126" t="s">
        <v>63</v>
      </c>
      <c r="C6" s="126" t="s">
        <v>81</v>
      </c>
      <c r="D6" s="126" t="s">
        <v>64</v>
      </c>
      <c r="E6" s="126" t="s">
        <v>65</v>
      </c>
      <c r="F6" s="126" t="s">
        <v>66</v>
      </c>
      <c r="G6" s="126" t="s">
        <v>67</v>
      </c>
      <c r="H6" s="126" t="s">
        <v>68</v>
      </c>
      <c r="I6" s="126" t="s">
        <v>69</v>
      </c>
      <c r="J6" s="126" t="s">
        <v>70</v>
      </c>
      <c r="K6" s="126" t="s">
        <v>71</v>
      </c>
      <c r="L6" s="126" t="s">
        <v>72</v>
      </c>
      <c r="M6" s="126" t="s">
        <v>73</v>
      </c>
      <c r="N6" s="126" t="s">
        <v>74</v>
      </c>
      <c r="O6" s="126" t="s">
        <v>75</v>
      </c>
      <c r="P6" s="126" t="s">
        <v>76</v>
      </c>
      <c r="Q6" s="126" t="s">
        <v>77</v>
      </c>
      <c r="R6" s="126" t="s">
        <v>78</v>
      </c>
      <c r="S6" s="126" t="s">
        <v>79</v>
      </c>
      <c r="T6" s="126" t="s">
        <v>80</v>
      </c>
      <c r="U6" s="38"/>
      <c r="V6" s="38"/>
      <c r="W6" s="38"/>
      <c r="X6" s="43"/>
      <c r="Y6" s="38"/>
      <c r="Z6" s="38"/>
      <c r="AA6" s="38"/>
      <c r="AB6" s="38"/>
      <c r="AC6" s="38"/>
      <c r="AD6" s="38"/>
      <c r="AE6" s="38"/>
      <c r="AF6" s="41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</row>
    <row r="7" spans="1:190" s="45" customFormat="1" ht="12.75" x14ac:dyDescent="0.15">
      <c r="A7" s="114">
        <v>43753</v>
      </c>
      <c r="B7" s="97" t="s">
        <v>4</v>
      </c>
      <c r="C7" s="97" t="s">
        <v>5</v>
      </c>
      <c r="D7" s="105" t="s">
        <v>6</v>
      </c>
      <c r="E7" s="106" t="s">
        <v>6</v>
      </c>
      <c r="F7" s="105" t="s">
        <v>6</v>
      </c>
      <c r="G7" s="105" t="s">
        <v>6</v>
      </c>
      <c r="H7" s="105" t="s">
        <v>6</v>
      </c>
      <c r="I7" s="107" t="s">
        <v>7</v>
      </c>
      <c r="J7" s="107" t="s">
        <v>7</v>
      </c>
      <c r="K7" s="107" t="s">
        <v>7</v>
      </c>
      <c r="L7" s="107" t="s">
        <v>7</v>
      </c>
      <c r="M7" s="108" t="s">
        <v>7</v>
      </c>
      <c r="N7" s="109" t="s">
        <v>8</v>
      </c>
      <c r="O7" s="110" t="s">
        <v>9</v>
      </c>
      <c r="P7" s="97" t="s">
        <v>10</v>
      </c>
      <c r="Q7" s="111" t="s">
        <v>11</v>
      </c>
      <c r="R7" s="111" t="s">
        <v>11</v>
      </c>
      <c r="S7" s="112" t="s">
        <v>12</v>
      </c>
      <c r="T7" s="113" t="s">
        <v>12</v>
      </c>
      <c r="U7" s="38"/>
      <c r="V7" s="38"/>
      <c r="W7" s="38"/>
      <c r="X7" s="43"/>
      <c r="Y7" s="38"/>
      <c r="Z7" s="38"/>
      <c r="AA7" s="38"/>
      <c r="AB7" s="38"/>
      <c r="AC7" s="38"/>
      <c r="AD7" s="38"/>
      <c r="AE7" s="38"/>
      <c r="AF7" s="41"/>
      <c r="AG7" s="38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</row>
    <row r="8" spans="1:190" s="45" customFormat="1" ht="12.75" x14ac:dyDescent="0.15">
      <c r="A8" s="119" t="s">
        <v>83</v>
      </c>
      <c r="B8" s="97" t="s">
        <v>13</v>
      </c>
      <c r="C8" s="97" t="s">
        <v>14</v>
      </c>
      <c r="D8" s="115" t="s">
        <v>15</v>
      </c>
      <c r="E8" s="116" t="s">
        <v>16</v>
      </c>
      <c r="F8" s="97" t="s">
        <v>16</v>
      </c>
      <c r="G8" s="97" t="s">
        <v>16</v>
      </c>
      <c r="H8" s="97" t="s">
        <v>16</v>
      </c>
      <c r="I8" s="117"/>
      <c r="J8" s="117" t="s">
        <v>3</v>
      </c>
      <c r="K8" s="118" t="s">
        <v>17</v>
      </c>
      <c r="L8" s="118" t="s">
        <v>17</v>
      </c>
      <c r="M8" s="109" t="s">
        <v>16</v>
      </c>
      <c r="N8" s="109" t="s">
        <v>18</v>
      </c>
      <c r="O8" s="110"/>
      <c r="P8" s="97"/>
      <c r="Q8" s="97"/>
      <c r="R8" s="111"/>
      <c r="S8" s="112" t="s">
        <v>19</v>
      </c>
      <c r="T8" s="113" t="s">
        <v>3</v>
      </c>
      <c r="U8" s="38"/>
      <c r="V8" s="38"/>
      <c r="W8" s="38"/>
      <c r="X8" s="43"/>
      <c r="Y8" s="38"/>
      <c r="Z8" s="38"/>
      <c r="AA8" s="38"/>
      <c r="AB8" s="38"/>
      <c r="AC8" s="38"/>
      <c r="AD8" s="38"/>
      <c r="AE8" s="38"/>
      <c r="AF8" s="41"/>
      <c r="AG8" s="38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</row>
    <row r="9" spans="1:190" s="45" customFormat="1" ht="12.75" x14ac:dyDescent="0.2">
      <c r="A9" s="114">
        <v>43763</v>
      </c>
      <c r="B9" s="120" t="s">
        <v>61</v>
      </c>
      <c r="C9" s="121"/>
      <c r="D9" s="97"/>
      <c r="E9" s="116" t="s">
        <v>20</v>
      </c>
      <c r="F9" s="97" t="s">
        <v>21</v>
      </c>
      <c r="G9" s="97" t="s">
        <v>21</v>
      </c>
      <c r="H9" s="97" t="s">
        <v>21</v>
      </c>
      <c r="I9" s="117" t="s">
        <v>22</v>
      </c>
      <c r="J9" s="117" t="s">
        <v>23</v>
      </c>
      <c r="K9" s="118" t="s">
        <v>24</v>
      </c>
      <c r="L9" s="118" t="s">
        <v>24</v>
      </c>
      <c r="M9" s="109" t="s">
        <v>25</v>
      </c>
      <c r="N9" s="97" t="s">
        <v>21</v>
      </c>
      <c r="O9" s="110"/>
      <c r="P9" s="97"/>
      <c r="Q9" s="97"/>
      <c r="R9" s="111"/>
      <c r="S9" s="112" t="s">
        <v>26</v>
      </c>
      <c r="T9" s="113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</row>
    <row r="10" spans="1:190" s="45" customFormat="1" x14ac:dyDescent="0.15">
      <c r="A10" s="122" t="s">
        <v>84</v>
      </c>
      <c r="B10" s="97" t="s">
        <v>62</v>
      </c>
      <c r="C10" s="97" t="s">
        <v>27</v>
      </c>
      <c r="D10" s="115" t="s">
        <v>28</v>
      </c>
      <c r="E10" s="116" t="s">
        <v>29</v>
      </c>
      <c r="F10" s="97" t="s">
        <v>30</v>
      </c>
      <c r="G10" s="97" t="s">
        <v>31</v>
      </c>
      <c r="H10" s="97" t="s">
        <v>32</v>
      </c>
      <c r="I10" s="117" t="s">
        <v>33</v>
      </c>
      <c r="J10" s="117" t="s">
        <v>17</v>
      </c>
      <c r="K10" s="97" t="s">
        <v>34</v>
      </c>
      <c r="L10" s="97" t="s">
        <v>35</v>
      </c>
      <c r="M10" s="97" t="s">
        <v>36</v>
      </c>
      <c r="N10" s="109" t="s">
        <v>37</v>
      </c>
      <c r="O10" s="110"/>
      <c r="P10" s="97" t="s">
        <v>38</v>
      </c>
      <c r="Q10" s="97" t="s">
        <v>50</v>
      </c>
      <c r="R10" s="111"/>
      <c r="S10" s="112"/>
      <c r="T10" s="113"/>
      <c r="U10" s="38"/>
      <c r="V10" s="41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</row>
    <row r="11" spans="1:190" s="45" customFormat="1" ht="12.75" x14ac:dyDescent="0.2">
      <c r="A11" s="127">
        <v>44849</v>
      </c>
      <c r="B11" s="97" t="s">
        <v>47</v>
      </c>
      <c r="C11" s="97" t="s">
        <v>47</v>
      </c>
      <c r="D11" s="117"/>
      <c r="E11" s="116"/>
      <c r="F11" s="123"/>
      <c r="G11" s="123" t="s">
        <v>48</v>
      </c>
      <c r="H11" s="123"/>
      <c r="I11" s="121"/>
      <c r="J11" s="117" t="s">
        <v>24</v>
      </c>
      <c r="K11" s="116"/>
      <c r="L11" s="116"/>
      <c r="M11" s="124"/>
      <c r="N11" s="124"/>
      <c r="O11" s="110"/>
      <c r="P11" s="97" t="s">
        <v>47</v>
      </c>
      <c r="Q11" s="113"/>
      <c r="R11" s="111" t="s">
        <v>47</v>
      </c>
      <c r="S11" s="112"/>
      <c r="T11" s="113"/>
      <c r="U11" s="40"/>
      <c r="V11" s="41"/>
      <c r="W11" s="81"/>
      <c r="X11" s="82"/>
      <c r="Y11" s="81" t="s">
        <v>47</v>
      </c>
      <c r="Z11" s="81" t="s">
        <v>49</v>
      </c>
      <c r="AA11" s="85">
        <f>I12</f>
        <v>5.0000000000000001E-3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</row>
    <row r="12" spans="1:190" ht="14.25" x14ac:dyDescent="0.2">
      <c r="A12" s="101">
        <f>A9</f>
        <v>43763</v>
      </c>
      <c r="B12" s="73">
        <f ca="1">IF(A12&lt;=TODAY(),C12+P12,IF(AND(A12&gt;TODAY(),A12&lt;=$B$1),IF(VLOOKUP(TODAY(),$A$10:$D$5000,4,FALSE)=0,"n.d",C12+P12),"n.d"))</f>
        <v>1000000</v>
      </c>
      <c r="C12" s="102">
        <v>1000000</v>
      </c>
      <c r="D12" s="13">
        <f ca="1">IF(A12&lt;$B$1,VLOOKUP(A12,[1]DI!$A$4:$B$15000,2,FALSE),0)</f>
        <v>5.3999999999999999E-2</v>
      </c>
      <c r="E12" s="14">
        <f t="shared" ref="E12:E75" ca="1" si="0">ROUND(((1+D12)^(1/252)),8)</f>
        <v>1.0002087200000001</v>
      </c>
      <c r="F12" s="14">
        <v>1</v>
      </c>
      <c r="G12" s="14">
        <f>F12</f>
        <v>1</v>
      </c>
      <c r="H12" s="14">
        <f t="shared" ref="H12:H75" si="1">ROUND(F12/G12,8)</f>
        <v>1</v>
      </c>
      <c r="I12" s="103">
        <v>5.0000000000000001E-3</v>
      </c>
      <c r="J12" s="74">
        <f>AD160</f>
        <v>43763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9" t="str">
        <f>AF12</f>
        <v>J=</v>
      </c>
      <c r="T12" s="35">
        <f>AG12</f>
        <v>44119</v>
      </c>
      <c r="U12" s="3"/>
      <c r="V12" s="20"/>
      <c r="W12" s="86">
        <v>0</v>
      </c>
      <c r="X12" s="87">
        <f t="shared" ref="X12:X15" si="7">AD160</f>
        <v>43763</v>
      </c>
      <c r="Y12" s="88">
        <f>C12</f>
        <v>1000000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:AG14" si="8">X13</f>
        <v>44119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3">
        <f t="shared" ref="A13:A76" si="9">(A12+1)</f>
        <v>43764</v>
      </c>
      <c r="B13" s="73">
        <f ca="1">IF(A13&lt;=TODAY(),C13+P13,IF(AND(A13&gt;TODAY(),A13&lt;=$B$1),IF(VLOOKUP(TODAY(),$A$10:$D$5000,4,FALSE)=0,"n.d",C13+P13),"n.d"))</f>
        <v>1000228.51599999</v>
      </c>
      <c r="C13" s="7">
        <f t="shared" ref="C13:C76" si="10">(C12-R12)</f>
        <v>1000000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1.0002087200000001</v>
      </c>
      <c r="G13" s="14">
        <f t="shared" ref="G13:G76" si="11">IF(O12&gt;0,F12,G12)</f>
        <v>1</v>
      </c>
      <c r="H13" s="14">
        <f t="shared" ca="1" si="1"/>
        <v>1.0002087200000001</v>
      </c>
      <c r="I13" s="13">
        <f t="shared" ref="I13:I76" si="12">I12</f>
        <v>5.0000000000000001E-3</v>
      </c>
      <c r="J13" s="35">
        <f t="shared" ref="J13:J76" si="13">IF(O12&gt;0,VLOOKUP(O12,W$12:AG$150,2),J12)</f>
        <v>43763</v>
      </c>
      <c r="K13" s="2">
        <f t="shared" ref="K13:K76" si="14">IF(A13&gt;J13,IF(NETWORKDAYS(J13,A13,$W$160:$W$544)-1=0,1,NETWORKDAYS(J13,A13,$W$160:$W$544)-1),0)</f>
        <v>1</v>
      </c>
      <c r="L13" s="18">
        <f t="shared" ref="L13:L76" si="15">IF(AND(K13=1,K12=1),1,IF(K13&gt;0,IF(K13=K12,K13+1,K13),0))</f>
        <v>1</v>
      </c>
      <c r="M13" s="12">
        <f t="shared" si="2"/>
        <v>1.000019792</v>
      </c>
      <c r="N13" s="12">
        <f t="shared" ca="1" si="3"/>
        <v>1.000228516</v>
      </c>
      <c r="O13" s="18">
        <f t="shared" ref="O13:O76" si="16">IF(VLOOKUP(A13,X$12:AE$150,8)=VLOOKUP(A12,X$12:AE$150,8),0,VLOOKUP(A13,X$12:AE$150,8))</f>
        <v>0</v>
      </c>
      <c r="P13" s="14">
        <f t="shared" ca="1" si="4"/>
        <v>228.51599999000001</v>
      </c>
      <c r="Q13" s="21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44119</v>
      </c>
      <c r="U13" s="3"/>
      <c r="V13" s="4"/>
      <c r="W13" s="86">
        <f t="shared" ref="W13:W15" si="19">W12+1</f>
        <v>1</v>
      </c>
      <c r="X13" s="87">
        <f t="shared" si="7"/>
        <v>44119</v>
      </c>
      <c r="Y13" s="88">
        <f t="shared" ref="Y13:Y15" si="20">(Y12-AB13)</f>
        <v>1000000</v>
      </c>
      <c r="Z13" s="89">
        <f t="shared" ref="Z13:Z15" si="21">NETWORKDAYS(X12,X13,W$160:W$444)-1</f>
        <v>243</v>
      </c>
      <c r="AA13" s="88">
        <f t="shared" ref="AA13:AA15" si="22">ROUND((ROUND(((1+AA$11)^(Z13/252)),9)-1)*Y12,2)</f>
        <v>4821</v>
      </c>
      <c r="AB13" s="93">
        <f t="shared" ref="AB13:AB15" si="23">TRUNC(Y$12*AC13,6)</f>
        <v>0</v>
      </c>
      <c r="AC13" s="90">
        <v>0</v>
      </c>
      <c r="AD13" s="88">
        <f t="shared" ref="AD13:AD15" si="24">(AA13+AB13)</f>
        <v>4821</v>
      </c>
      <c r="AE13" s="86">
        <f t="shared" ref="AE13:AE15" si="25">AE12+1</f>
        <v>1</v>
      </c>
      <c r="AF13" s="91" t="s">
        <v>52</v>
      </c>
      <c r="AG13" s="92">
        <f t="shared" si="8"/>
        <v>44484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3">
        <f t="shared" si="9"/>
        <v>43765</v>
      </c>
      <c r="B14" s="73">
        <f t="shared" ref="B14:B77" ca="1" si="26">IF(A14&lt;=TODAY(),C14+P14,IF(AND(A14&gt;TODAY(),A14&lt;=$B$1),IF(VLOOKUP(TODAY(),$A$10:$D$5000,4,FALSE)=0,"n.d",C14+P14),"n.d"))</f>
        <v>1000228.51599999</v>
      </c>
      <c r="C14" s="7">
        <f t="shared" si="10"/>
        <v>1000000</v>
      </c>
      <c r="D14" s="13">
        <f ca="1">IF(A14&lt;$B$1,VLOOKUP(A14,[1]DI!$A$4:$B$15000,2,FALSE),0)</f>
        <v>0</v>
      </c>
      <c r="E14" s="14">
        <f t="shared" ca="1" si="0"/>
        <v>1</v>
      </c>
      <c r="F14" s="14">
        <f ca="1">(TRUNC(PRODUCT($E$12:$E13),16))</f>
        <v>1.0002087200000001</v>
      </c>
      <c r="G14" s="14">
        <f t="shared" si="11"/>
        <v>1</v>
      </c>
      <c r="H14" s="14">
        <f t="shared" ca="1" si="1"/>
        <v>1.0002087200000001</v>
      </c>
      <c r="I14" s="13">
        <f t="shared" si="12"/>
        <v>5.0000000000000001E-3</v>
      </c>
      <c r="J14" s="35">
        <f t="shared" si="13"/>
        <v>43763</v>
      </c>
      <c r="K14" s="2">
        <f t="shared" si="14"/>
        <v>1</v>
      </c>
      <c r="L14" s="18">
        <f t="shared" si="15"/>
        <v>1</v>
      </c>
      <c r="M14" s="12">
        <f t="shared" si="2"/>
        <v>1.000019792</v>
      </c>
      <c r="N14" s="12">
        <f t="shared" ca="1" si="3"/>
        <v>1.000228516</v>
      </c>
      <c r="O14" s="18">
        <f t="shared" si="16"/>
        <v>0</v>
      </c>
      <c r="P14" s="14">
        <f t="shared" ca="1" si="4"/>
        <v>228.51599999000001</v>
      </c>
      <c r="Q14" s="21">
        <f t="shared" si="5"/>
        <v>0</v>
      </c>
      <c r="R14" s="14">
        <f t="shared" si="6"/>
        <v>0</v>
      </c>
      <c r="S14" s="4" t="str">
        <f t="shared" si="17"/>
        <v>J=</v>
      </c>
      <c r="T14" s="35">
        <f t="shared" si="18"/>
        <v>44119</v>
      </c>
      <c r="U14" s="3"/>
      <c r="V14" s="4"/>
      <c r="W14" s="86">
        <f t="shared" si="19"/>
        <v>2</v>
      </c>
      <c r="X14" s="87">
        <f t="shared" si="7"/>
        <v>44484</v>
      </c>
      <c r="Y14" s="88">
        <f t="shared" si="20"/>
        <v>1000000</v>
      </c>
      <c r="Z14" s="89">
        <f t="shared" si="21"/>
        <v>251</v>
      </c>
      <c r="AA14" s="88">
        <f t="shared" si="22"/>
        <v>4980.1099999999997</v>
      </c>
      <c r="AB14" s="93">
        <f t="shared" si="23"/>
        <v>0</v>
      </c>
      <c r="AC14" s="90">
        <v>0</v>
      </c>
      <c r="AD14" s="88">
        <f t="shared" si="24"/>
        <v>4980.1099999999997</v>
      </c>
      <c r="AE14" s="86">
        <f t="shared" si="25"/>
        <v>2</v>
      </c>
      <c r="AF14" s="91" t="s">
        <v>54</v>
      </c>
      <c r="AG14" s="92">
        <f t="shared" si="8"/>
        <v>44851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3">
        <f t="shared" si="9"/>
        <v>43766</v>
      </c>
      <c r="B15" s="73">
        <f t="shared" ca="1" si="26"/>
        <v>1000228.51599999</v>
      </c>
      <c r="C15" s="7">
        <f t="shared" si="10"/>
        <v>1000000</v>
      </c>
      <c r="D15" s="13">
        <f ca="1">IF(A15&lt;$B$1,VLOOKUP(A15,[1]DI!$A$4:$B$15000,2,FALSE),0)</f>
        <v>5.3999999999999999E-2</v>
      </c>
      <c r="E15" s="14">
        <f t="shared" ca="1" si="0"/>
        <v>1.0002087200000001</v>
      </c>
      <c r="F15" s="14">
        <f ca="1">(TRUNC(PRODUCT($E$12:$E14),16))</f>
        <v>1.0002087200000001</v>
      </c>
      <c r="G15" s="14">
        <f t="shared" si="11"/>
        <v>1</v>
      </c>
      <c r="H15" s="14">
        <f t="shared" ca="1" si="1"/>
        <v>1.0002087200000001</v>
      </c>
      <c r="I15" s="13">
        <f t="shared" si="12"/>
        <v>5.0000000000000001E-3</v>
      </c>
      <c r="J15" s="35">
        <f t="shared" si="13"/>
        <v>43763</v>
      </c>
      <c r="K15" s="2">
        <f t="shared" si="14"/>
        <v>1</v>
      </c>
      <c r="L15" s="18">
        <f t="shared" si="15"/>
        <v>1</v>
      </c>
      <c r="M15" s="12">
        <f t="shared" si="2"/>
        <v>1.000019792</v>
      </c>
      <c r="N15" s="12">
        <f t="shared" ca="1" si="3"/>
        <v>1.000228516</v>
      </c>
      <c r="O15" s="18">
        <f t="shared" si="16"/>
        <v>0</v>
      </c>
      <c r="P15" s="14">
        <f t="shared" ca="1" si="4"/>
        <v>228.51599999000001</v>
      </c>
      <c r="Q15" s="21">
        <f t="shared" si="5"/>
        <v>0</v>
      </c>
      <c r="R15" s="14">
        <f t="shared" si="6"/>
        <v>0</v>
      </c>
      <c r="S15" s="4" t="str">
        <f t="shared" si="17"/>
        <v>J=</v>
      </c>
      <c r="T15" s="35">
        <f t="shared" si="18"/>
        <v>44119</v>
      </c>
      <c r="U15" s="3"/>
      <c r="V15" s="4"/>
      <c r="W15" s="86">
        <f t="shared" si="19"/>
        <v>3</v>
      </c>
      <c r="X15" s="87">
        <f t="shared" si="7"/>
        <v>44851</v>
      </c>
      <c r="Y15" s="88">
        <f t="shared" si="20"/>
        <v>0</v>
      </c>
      <c r="Z15" s="89">
        <f t="shared" si="21"/>
        <v>252</v>
      </c>
      <c r="AA15" s="88">
        <f t="shared" si="22"/>
        <v>5000</v>
      </c>
      <c r="AB15" s="93">
        <f t="shared" si="23"/>
        <v>1000000</v>
      </c>
      <c r="AC15" s="90">
        <v>1</v>
      </c>
      <c r="AD15" s="88">
        <f t="shared" si="24"/>
        <v>1005000</v>
      </c>
      <c r="AE15" s="86">
        <f t="shared" si="25"/>
        <v>3</v>
      </c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3">
        <f t="shared" si="9"/>
        <v>43767</v>
      </c>
      <c r="B16" s="73">
        <f t="shared" ca="1" si="26"/>
        <v>1000457.08099999</v>
      </c>
      <c r="C16" s="7">
        <f t="shared" si="10"/>
        <v>1000000</v>
      </c>
      <c r="D16" s="13">
        <f ca="1">IF(A16&lt;$B$1,VLOOKUP(A16,[1]DI!$A$4:$B$15000,2,FALSE),0)</f>
        <v>5.3999999999999999E-2</v>
      </c>
      <c r="E16" s="14">
        <f t="shared" ca="1" si="0"/>
        <v>1.0002087200000001</v>
      </c>
      <c r="F16" s="14">
        <f ca="1">(TRUNC(PRODUCT($E$12:$E15),16))</f>
        <v>1.00041748356404</v>
      </c>
      <c r="G16" s="14">
        <f t="shared" si="11"/>
        <v>1</v>
      </c>
      <c r="H16" s="14">
        <f t="shared" ca="1" si="1"/>
        <v>1.0004174800000001</v>
      </c>
      <c r="I16" s="13">
        <f t="shared" si="12"/>
        <v>5.0000000000000001E-3</v>
      </c>
      <c r="J16" s="35">
        <f t="shared" si="13"/>
        <v>43763</v>
      </c>
      <c r="K16" s="2">
        <f t="shared" si="14"/>
        <v>2</v>
      </c>
      <c r="L16" s="18">
        <f t="shared" si="15"/>
        <v>2</v>
      </c>
      <c r="M16" s="12">
        <f t="shared" si="2"/>
        <v>1.000039584</v>
      </c>
      <c r="N16" s="12">
        <f t="shared" ca="1" si="3"/>
        <v>1.000457081</v>
      </c>
      <c r="O16" s="18">
        <f t="shared" si="16"/>
        <v>0</v>
      </c>
      <c r="P16" s="14">
        <f t="shared" ca="1" si="4"/>
        <v>457.08099999000001</v>
      </c>
      <c r="Q16" s="21">
        <f t="shared" si="5"/>
        <v>0</v>
      </c>
      <c r="R16" s="14">
        <f t="shared" si="6"/>
        <v>0</v>
      </c>
      <c r="S16" s="4" t="str">
        <f t="shared" si="17"/>
        <v>J=</v>
      </c>
      <c r="T16" s="35">
        <f t="shared" si="18"/>
        <v>44119</v>
      </c>
      <c r="U16" s="3"/>
      <c r="V16" s="4"/>
      <c r="AE16" s="3"/>
      <c r="AF16" s="11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3">
        <f t="shared" si="9"/>
        <v>43768</v>
      </c>
      <c r="B17" s="73">
        <f t="shared" ca="1" si="26"/>
        <v>1000685.70399999</v>
      </c>
      <c r="C17" s="7">
        <f t="shared" si="10"/>
        <v>1000000</v>
      </c>
      <c r="D17" s="13">
        <f ca="1">IF(A17&lt;$B$1,VLOOKUP(A17,[1]DI!$A$4:$B$15000,2,FALSE),0)</f>
        <v>5.3999999999999999E-2</v>
      </c>
      <c r="E17" s="14">
        <f t="shared" ca="1" si="0"/>
        <v>1.0002087200000001</v>
      </c>
      <c r="F17" s="14">
        <f ca="1">(TRUNC(PRODUCT($E$12:$E16),16))</f>
        <v>1.00062629070121</v>
      </c>
      <c r="G17" s="14">
        <f t="shared" si="11"/>
        <v>1</v>
      </c>
      <c r="H17" s="14">
        <f t="shared" ca="1" si="1"/>
        <v>1.00062629</v>
      </c>
      <c r="I17" s="13">
        <f t="shared" si="12"/>
        <v>5.0000000000000001E-3</v>
      </c>
      <c r="J17" s="35">
        <f t="shared" si="13"/>
        <v>43763</v>
      </c>
      <c r="K17" s="2">
        <f t="shared" si="14"/>
        <v>3</v>
      </c>
      <c r="L17" s="18">
        <f t="shared" si="15"/>
        <v>3</v>
      </c>
      <c r="M17" s="12">
        <f t="shared" si="2"/>
        <v>1.0000593769999999</v>
      </c>
      <c r="N17" s="12">
        <f t="shared" ca="1" si="3"/>
        <v>1.0006857039999999</v>
      </c>
      <c r="O17" s="18">
        <f t="shared" si="16"/>
        <v>0</v>
      </c>
      <c r="P17" s="14">
        <f t="shared" ca="1" si="4"/>
        <v>685.70399999000006</v>
      </c>
      <c r="Q17" s="21">
        <f t="shared" si="5"/>
        <v>0</v>
      </c>
      <c r="R17" s="14">
        <f t="shared" si="6"/>
        <v>0</v>
      </c>
      <c r="S17" s="4" t="str">
        <f t="shared" si="17"/>
        <v>J=</v>
      </c>
      <c r="T17" s="35">
        <f t="shared" si="18"/>
        <v>44119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3">
        <f t="shared" si="9"/>
        <v>43769</v>
      </c>
      <c r="B18" s="73">
        <f t="shared" ca="1" si="26"/>
        <v>1000914.376</v>
      </c>
      <c r="C18" s="7">
        <f t="shared" si="10"/>
        <v>1000000</v>
      </c>
      <c r="D18" s="13">
        <f ca="1">IF(A18&lt;$B$1,VLOOKUP(A18,[1]DI!$A$4:$B$15000,2,FALSE),0)</f>
        <v>4.9000000000000002E-2</v>
      </c>
      <c r="E18" s="14">
        <f t="shared" ca="1" si="0"/>
        <v>1.0001898499999999</v>
      </c>
      <c r="F18" s="14">
        <f ca="1">(TRUNC(PRODUCT($E$12:$E17),16))</f>
        <v>1.0008351414206</v>
      </c>
      <c r="G18" s="14">
        <f t="shared" si="11"/>
        <v>1</v>
      </c>
      <c r="H18" s="14">
        <f t="shared" ca="1" si="1"/>
        <v>1.00083514</v>
      </c>
      <c r="I18" s="13">
        <f t="shared" si="12"/>
        <v>5.0000000000000001E-3</v>
      </c>
      <c r="J18" s="35">
        <f t="shared" si="13"/>
        <v>43763</v>
      </c>
      <c r="K18" s="2">
        <f t="shared" si="14"/>
        <v>4</v>
      </c>
      <c r="L18" s="18">
        <f t="shared" si="15"/>
        <v>4</v>
      </c>
      <c r="M18" s="12">
        <f t="shared" si="2"/>
        <v>1.00007917</v>
      </c>
      <c r="N18" s="12">
        <f t="shared" ca="1" si="3"/>
        <v>1.0009143760000001</v>
      </c>
      <c r="O18" s="18">
        <f t="shared" si="16"/>
        <v>0</v>
      </c>
      <c r="P18" s="14">
        <f t="shared" ca="1" si="4"/>
        <v>914.37599999999998</v>
      </c>
      <c r="Q18" s="21">
        <f t="shared" si="5"/>
        <v>0</v>
      </c>
      <c r="R18" s="14">
        <f t="shared" si="6"/>
        <v>0</v>
      </c>
      <c r="S18" s="4" t="str">
        <f t="shared" si="17"/>
        <v>J=</v>
      </c>
      <c r="T18" s="35">
        <f t="shared" si="18"/>
        <v>44119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3">
        <f t="shared" si="9"/>
        <v>43770</v>
      </c>
      <c r="B19" s="73">
        <f t="shared" ca="1" si="26"/>
        <v>1001124.21499999</v>
      </c>
      <c r="C19" s="7">
        <f t="shared" si="10"/>
        <v>1000000</v>
      </c>
      <c r="D19" s="13">
        <f ca="1">IF(A19&lt;$B$1,VLOOKUP(A19,[1]DI!$A$4:$B$15000,2,FALSE),0)</f>
        <v>4.9000000000000002E-2</v>
      </c>
      <c r="E19" s="14">
        <f t="shared" ca="1" si="0"/>
        <v>1.0001898499999999</v>
      </c>
      <c r="F19" s="14">
        <f ca="1">(TRUNC(PRODUCT($E$12:$E18),16))</f>
        <v>1.0010251499722</v>
      </c>
      <c r="G19" s="14">
        <f t="shared" si="11"/>
        <v>1</v>
      </c>
      <c r="H19" s="14">
        <f t="shared" ca="1" si="1"/>
        <v>1.00102515</v>
      </c>
      <c r="I19" s="13">
        <f t="shared" si="12"/>
        <v>5.0000000000000001E-3</v>
      </c>
      <c r="J19" s="35">
        <f t="shared" si="13"/>
        <v>43763</v>
      </c>
      <c r="K19" s="2">
        <f t="shared" si="14"/>
        <v>5</v>
      </c>
      <c r="L19" s="18">
        <f t="shared" si="15"/>
        <v>5</v>
      </c>
      <c r="M19" s="12">
        <f t="shared" si="2"/>
        <v>1.000098964</v>
      </c>
      <c r="N19" s="12">
        <f t="shared" ca="1" si="3"/>
        <v>1.0011242149999999</v>
      </c>
      <c r="O19" s="18">
        <f t="shared" si="16"/>
        <v>0</v>
      </c>
      <c r="P19" s="14">
        <f t="shared" ca="1" si="4"/>
        <v>1124.21499999</v>
      </c>
      <c r="Q19" s="21">
        <f t="shared" si="5"/>
        <v>0</v>
      </c>
      <c r="R19" s="14">
        <f t="shared" si="6"/>
        <v>0</v>
      </c>
      <c r="S19" s="4" t="str">
        <f t="shared" si="17"/>
        <v>J=</v>
      </c>
      <c r="T19" s="35">
        <f t="shared" si="18"/>
        <v>44119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3">
        <f t="shared" si="9"/>
        <v>43771</v>
      </c>
      <c r="B20" s="73">
        <f t="shared" ca="1" si="26"/>
        <v>1001334.0919999999</v>
      </c>
      <c r="C20" s="7">
        <f t="shared" si="10"/>
        <v>1000000</v>
      </c>
      <c r="D20" s="13">
        <f ca="1">IF(A20&lt;$B$1,VLOOKUP(A20,[1]DI!$A$4:$B$15000,2,FALSE),0)</f>
        <v>0</v>
      </c>
      <c r="E20" s="14">
        <f t="shared" ca="1" si="0"/>
        <v>1</v>
      </c>
      <c r="F20" s="14">
        <f ca="1">(TRUNC(PRODUCT($E$12:$E19),16))</f>
        <v>1.0012151945969201</v>
      </c>
      <c r="G20" s="14">
        <f t="shared" si="11"/>
        <v>1</v>
      </c>
      <c r="H20" s="14">
        <f t="shared" ca="1" si="1"/>
        <v>1.0012151899999999</v>
      </c>
      <c r="I20" s="13">
        <f t="shared" si="12"/>
        <v>5.0000000000000001E-3</v>
      </c>
      <c r="J20" s="35">
        <f t="shared" si="13"/>
        <v>43763</v>
      </c>
      <c r="K20" s="2">
        <f t="shared" si="14"/>
        <v>5</v>
      </c>
      <c r="L20" s="18">
        <f t="shared" si="15"/>
        <v>6</v>
      </c>
      <c r="M20" s="12">
        <f t="shared" si="2"/>
        <v>1.0001187579999999</v>
      </c>
      <c r="N20" s="12">
        <f t="shared" ca="1" si="3"/>
        <v>1.001334092</v>
      </c>
      <c r="O20" s="18">
        <f t="shared" si="16"/>
        <v>0</v>
      </c>
      <c r="P20" s="14">
        <f t="shared" ca="1" si="4"/>
        <v>1334.0920000000001</v>
      </c>
      <c r="Q20" s="21">
        <f t="shared" si="5"/>
        <v>0</v>
      </c>
      <c r="R20" s="14">
        <f t="shared" si="6"/>
        <v>0</v>
      </c>
      <c r="S20" s="4" t="str">
        <f t="shared" si="17"/>
        <v>J=</v>
      </c>
      <c r="T20" s="35">
        <f t="shared" si="18"/>
        <v>44119</v>
      </c>
      <c r="U20" s="3"/>
      <c r="V20" s="4"/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3">
        <f t="shared" si="9"/>
        <v>43772</v>
      </c>
      <c r="B21" s="73">
        <f t="shared" ca="1" si="26"/>
        <v>1001334.0919999999</v>
      </c>
      <c r="C21" s="7">
        <f t="shared" si="10"/>
        <v>1000000</v>
      </c>
      <c r="D21" s="13">
        <f ca="1">IF(A21&lt;$B$1,VLOOKUP(A21,[1]DI!$A$4:$B$15000,2,FALSE),0)</f>
        <v>0</v>
      </c>
      <c r="E21" s="14">
        <f t="shared" ca="1" si="0"/>
        <v>1</v>
      </c>
      <c r="F21" s="14">
        <f ca="1">(TRUNC(PRODUCT($E$12:$E20),16))</f>
        <v>1.0012151945969201</v>
      </c>
      <c r="G21" s="14">
        <f t="shared" si="11"/>
        <v>1</v>
      </c>
      <c r="H21" s="14">
        <f t="shared" ca="1" si="1"/>
        <v>1.0012151899999999</v>
      </c>
      <c r="I21" s="13">
        <f t="shared" si="12"/>
        <v>5.0000000000000001E-3</v>
      </c>
      <c r="J21" s="35">
        <f t="shared" si="13"/>
        <v>43763</v>
      </c>
      <c r="K21" s="2">
        <f t="shared" si="14"/>
        <v>5</v>
      </c>
      <c r="L21" s="18">
        <f t="shared" si="15"/>
        <v>6</v>
      </c>
      <c r="M21" s="12">
        <f t="shared" si="2"/>
        <v>1.0001187579999999</v>
      </c>
      <c r="N21" s="12">
        <f t="shared" ca="1" si="3"/>
        <v>1.001334092</v>
      </c>
      <c r="O21" s="18">
        <f t="shared" si="16"/>
        <v>0</v>
      </c>
      <c r="P21" s="14">
        <f t="shared" ca="1" si="4"/>
        <v>1334.0920000000001</v>
      </c>
      <c r="Q21" s="21">
        <f t="shared" si="5"/>
        <v>0</v>
      </c>
      <c r="R21" s="14">
        <f t="shared" si="6"/>
        <v>0</v>
      </c>
      <c r="S21" s="4" t="str">
        <f t="shared" si="17"/>
        <v>J=</v>
      </c>
      <c r="T21" s="35">
        <f t="shared" si="18"/>
        <v>44119</v>
      </c>
      <c r="U21" s="3"/>
      <c r="V21" s="4"/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3">
        <f t="shared" si="9"/>
        <v>43773</v>
      </c>
      <c r="B22" s="73">
        <f t="shared" ca="1" si="26"/>
        <v>1001334.0919999999</v>
      </c>
      <c r="C22" s="7">
        <f t="shared" si="10"/>
        <v>1000000</v>
      </c>
      <c r="D22" s="13">
        <f ca="1">IF(A22&lt;$B$1,VLOOKUP(A22,[1]DI!$A$4:$B$15000,2,FALSE),0)</f>
        <v>4.9000000000000002E-2</v>
      </c>
      <c r="E22" s="14">
        <f t="shared" ca="1" si="0"/>
        <v>1.0001898499999999</v>
      </c>
      <c r="F22" s="14">
        <f ca="1">(TRUNC(PRODUCT($E$12:$E21),16))</f>
        <v>1.0012151945969201</v>
      </c>
      <c r="G22" s="14">
        <f t="shared" si="11"/>
        <v>1</v>
      </c>
      <c r="H22" s="14">
        <f t="shared" ca="1" si="1"/>
        <v>1.0012151899999999</v>
      </c>
      <c r="I22" s="13">
        <f t="shared" si="12"/>
        <v>5.0000000000000001E-3</v>
      </c>
      <c r="J22" s="35">
        <f t="shared" si="13"/>
        <v>43763</v>
      </c>
      <c r="K22" s="2">
        <f t="shared" si="14"/>
        <v>6</v>
      </c>
      <c r="L22" s="18">
        <f t="shared" si="15"/>
        <v>6</v>
      </c>
      <c r="M22" s="12">
        <f t="shared" si="2"/>
        <v>1.0001187579999999</v>
      </c>
      <c r="N22" s="12">
        <f t="shared" ca="1" si="3"/>
        <v>1.001334092</v>
      </c>
      <c r="O22" s="18">
        <f t="shared" si="16"/>
        <v>0</v>
      </c>
      <c r="P22" s="14">
        <f t="shared" ca="1" si="4"/>
        <v>1334.0920000000001</v>
      </c>
      <c r="Q22" s="21">
        <f t="shared" si="5"/>
        <v>0</v>
      </c>
      <c r="R22" s="14">
        <f t="shared" si="6"/>
        <v>0</v>
      </c>
      <c r="S22" s="4" t="str">
        <f t="shared" si="17"/>
        <v>J=</v>
      </c>
      <c r="T22" s="35">
        <f t="shared" si="18"/>
        <v>44119</v>
      </c>
      <c r="U22" s="3"/>
      <c r="V22" s="4"/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3">
        <f t="shared" si="9"/>
        <v>43774</v>
      </c>
      <c r="B23" s="73">
        <f t="shared" ca="1" si="26"/>
        <v>1001544.027</v>
      </c>
      <c r="C23" s="7">
        <f t="shared" si="10"/>
        <v>1000000</v>
      </c>
      <c r="D23" s="13">
        <f ca="1">IF(A23&lt;$B$1,VLOOKUP(A23,[1]DI!$A$4:$B$15000,2,FALSE),0)</f>
        <v>4.9000000000000002E-2</v>
      </c>
      <c r="E23" s="14">
        <f t="shared" ca="1" si="0"/>
        <v>1.0001898499999999</v>
      </c>
      <c r="F23" s="14">
        <f ca="1">(TRUNC(PRODUCT($E$12:$E22),16))</f>
        <v>1.00140527530162</v>
      </c>
      <c r="G23" s="14">
        <f t="shared" si="11"/>
        <v>1</v>
      </c>
      <c r="H23" s="14">
        <f t="shared" ca="1" si="1"/>
        <v>1.00140528</v>
      </c>
      <c r="I23" s="13">
        <f t="shared" si="12"/>
        <v>5.0000000000000001E-3</v>
      </c>
      <c r="J23" s="35">
        <f t="shared" si="13"/>
        <v>43763</v>
      </c>
      <c r="K23" s="2">
        <f t="shared" si="14"/>
        <v>7</v>
      </c>
      <c r="L23" s="18">
        <f t="shared" si="15"/>
        <v>7</v>
      </c>
      <c r="M23" s="12">
        <f t="shared" si="2"/>
        <v>1.0001385519999999</v>
      </c>
      <c r="N23" s="12">
        <f t="shared" ca="1" si="3"/>
        <v>1.001544027</v>
      </c>
      <c r="O23" s="18">
        <f t="shared" si="16"/>
        <v>0</v>
      </c>
      <c r="P23" s="14">
        <f t="shared" ca="1" si="4"/>
        <v>1544.027</v>
      </c>
      <c r="Q23" s="21">
        <f t="shared" si="5"/>
        <v>0</v>
      </c>
      <c r="R23" s="14">
        <f t="shared" si="6"/>
        <v>0</v>
      </c>
      <c r="S23" s="4" t="str">
        <f t="shared" si="17"/>
        <v>J=</v>
      </c>
      <c r="T23" s="35">
        <f t="shared" si="18"/>
        <v>44119</v>
      </c>
      <c r="U23" s="3"/>
      <c r="V23" s="4"/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3">
        <f t="shared" si="9"/>
        <v>43775</v>
      </c>
      <c r="B24" s="73">
        <f t="shared" ca="1" si="26"/>
        <v>1001753.99</v>
      </c>
      <c r="C24" s="7">
        <f t="shared" si="10"/>
        <v>1000000</v>
      </c>
      <c r="D24" s="13">
        <f ca="1">IF(A24&lt;$B$1,VLOOKUP(A24,[1]DI!$A$4:$B$15000,2,FALSE),0)</f>
        <v>4.9000000000000002E-2</v>
      </c>
      <c r="E24" s="14">
        <f t="shared" ca="1" si="0"/>
        <v>1.0001898499999999</v>
      </c>
      <c r="F24" s="14">
        <f ca="1">(TRUNC(PRODUCT($E$12:$E23),16))</f>
        <v>1.00159539209313</v>
      </c>
      <c r="G24" s="14">
        <f t="shared" si="11"/>
        <v>1</v>
      </c>
      <c r="H24" s="14">
        <f t="shared" ca="1" si="1"/>
        <v>1.0015953900000001</v>
      </c>
      <c r="I24" s="13">
        <f t="shared" si="12"/>
        <v>5.0000000000000001E-3</v>
      </c>
      <c r="J24" s="35">
        <f t="shared" si="13"/>
        <v>43763</v>
      </c>
      <c r="K24" s="2">
        <f t="shared" si="14"/>
        <v>8</v>
      </c>
      <c r="L24" s="18">
        <f t="shared" si="15"/>
        <v>8</v>
      </c>
      <c r="M24" s="12">
        <f t="shared" si="2"/>
        <v>1.0001583469999999</v>
      </c>
      <c r="N24" s="12">
        <f t="shared" ca="1" si="3"/>
        <v>1.0017539900000001</v>
      </c>
      <c r="O24" s="18">
        <f t="shared" si="16"/>
        <v>0</v>
      </c>
      <c r="P24" s="14">
        <f t="shared" ca="1" si="4"/>
        <v>1753.99</v>
      </c>
      <c r="Q24" s="21">
        <f t="shared" si="5"/>
        <v>0</v>
      </c>
      <c r="R24" s="14">
        <f t="shared" si="6"/>
        <v>0</v>
      </c>
      <c r="S24" s="4" t="str">
        <f t="shared" si="17"/>
        <v>J=</v>
      </c>
      <c r="T24" s="35">
        <f t="shared" si="18"/>
        <v>44119</v>
      </c>
      <c r="U24" s="3"/>
      <c r="V24" s="4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3">
        <f t="shared" si="9"/>
        <v>43776</v>
      </c>
      <c r="B25" s="73">
        <f t="shared" ca="1" si="26"/>
        <v>1001964</v>
      </c>
      <c r="C25" s="7">
        <f t="shared" si="10"/>
        <v>1000000</v>
      </c>
      <c r="D25" s="13">
        <f ca="1">IF(A25&lt;$B$1,VLOOKUP(A25,[1]DI!$A$4:$B$15000,2,FALSE),0)</f>
        <v>4.9000000000000002E-2</v>
      </c>
      <c r="E25" s="14">
        <f t="shared" ca="1" si="0"/>
        <v>1.0001898499999999</v>
      </c>
      <c r="F25" s="14">
        <f ca="1">(TRUNC(PRODUCT($E$12:$E24),16))</f>
        <v>1.00178554497832</v>
      </c>
      <c r="G25" s="14">
        <f t="shared" si="11"/>
        <v>1</v>
      </c>
      <c r="H25" s="14">
        <f t="shared" ca="1" si="1"/>
        <v>1.00178554</v>
      </c>
      <c r="I25" s="13">
        <f t="shared" si="12"/>
        <v>5.0000000000000001E-3</v>
      </c>
      <c r="J25" s="35">
        <f t="shared" si="13"/>
        <v>43763</v>
      </c>
      <c r="K25" s="2">
        <f t="shared" si="14"/>
        <v>9</v>
      </c>
      <c r="L25" s="18">
        <f t="shared" si="15"/>
        <v>9</v>
      </c>
      <c r="M25" s="12">
        <f t="shared" si="2"/>
        <v>1.000178142</v>
      </c>
      <c r="N25" s="12">
        <f t="shared" ca="1" si="3"/>
        <v>1.0019640000000001</v>
      </c>
      <c r="O25" s="18">
        <f t="shared" si="16"/>
        <v>0</v>
      </c>
      <c r="P25" s="14">
        <f t="shared" ca="1" si="4"/>
        <v>1964</v>
      </c>
      <c r="Q25" s="21">
        <f t="shared" si="5"/>
        <v>0</v>
      </c>
      <c r="R25" s="14">
        <f t="shared" si="6"/>
        <v>0</v>
      </c>
      <c r="S25" s="4" t="str">
        <f t="shared" si="17"/>
        <v>J=</v>
      </c>
      <c r="T25" s="35">
        <f t="shared" si="18"/>
        <v>44119</v>
      </c>
      <c r="U25" s="3"/>
      <c r="V25" s="4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3">
        <f t="shared" si="9"/>
        <v>43777</v>
      </c>
      <c r="B26" s="73">
        <f t="shared" ca="1" si="26"/>
        <v>1002174.05899999</v>
      </c>
      <c r="C26" s="7">
        <f t="shared" si="10"/>
        <v>1000000</v>
      </c>
      <c r="D26" s="13">
        <f ca="1">IF(A26&lt;$B$1,VLOOKUP(A26,[1]DI!$A$4:$B$15000,2,FALSE),0)</f>
        <v>4.9000000000000002E-2</v>
      </c>
      <c r="E26" s="14">
        <f t="shared" ca="1" si="0"/>
        <v>1.0001898499999999</v>
      </c>
      <c r="F26" s="14">
        <f ca="1">(TRUNC(PRODUCT($E$12:$E25),16))</f>
        <v>1.00197573396404</v>
      </c>
      <c r="G26" s="14">
        <f t="shared" si="11"/>
        <v>1</v>
      </c>
      <c r="H26" s="14">
        <f t="shared" ca="1" si="1"/>
        <v>1.0019757300000001</v>
      </c>
      <c r="I26" s="13">
        <f t="shared" si="12"/>
        <v>5.0000000000000001E-3</v>
      </c>
      <c r="J26" s="35">
        <f t="shared" si="13"/>
        <v>43763</v>
      </c>
      <c r="K26" s="2">
        <f t="shared" si="14"/>
        <v>10</v>
      </c>
      <c r="L26" s="18">
        <f t="shared" si="15"/>
        <v>10</v>
      </c>
      <c r="M26" s="12">
        <f t="shared" si="2"/>
        <v>1.0001979379999999</v>
      </c>
      <c r="N26" s="12">
        <f t="shared" ca="1" si="3"/>
        <v>1.0021740589999999</v>
      </c>
      <c r="O26" s="18">
        <f t="shared" si="16"/>
        <v>0</v>
      </c>
      <c r="P26" s="14">
        <f t="shared" ca="1" si="4"/>
        <v>2174.0589999899998</v>
      </c>
      <c r="Q26" s="21">
        <f t="shared" si="5"/>
        <v>0</v>
      </c>
      <c r="R26" s="14">
        <f t="shared" si="6"/>
        <v>0</v>
      </c>
      <c r="S26" s="4" t="str">
        <f t="shared" si="17"/>
        <v>J=</v>
      </c>
      <c r="T26" s="35">
        <f t="shared" si="18"/>
        <v>44119</v>
      </c>
      <c r="U26" s="3"/>
      <c r="V26" s="4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3">
        <f t="shared" si="9"/>
        <v>43778</v>
      </c>
      <c r="B27" s="73">
        <f t="shared" ca="1" si="26"/>
        <v>1002384.16599999</v>
      </c>
      <c r="C27" s="7">
        <f t="shared" si="10"/>
        <v>1000000</v>
      </c>
      <c r="D27" s="13">
        <f ca="1">IF(A27&lt;$B$1,VLOOKUP(A27,[1]DI!$A$4:$B$15000,2,FALSE),0)</f>
        <v>0</v>
      </c>
      <c r="E27" s="14">
        <f t="shared" ca="1" si="0"/>
        <v>1</v>
      </c>
      <c r="F27" s="14">
        <f ca="1">(TRUNC(PRODUCT($E$12:$E26),16))</f>
        <v>1.0021659590571299</v>
      </c>
      <c r="G27" s="14">
        <f t="shared" si="11"/>
        <v>1</v>
      </c>
      <c r="H27" s="14">
        <f t="shared" ca="1" si="1"/>
        <v>1.0021659599999999</v>
      </c>
      <c r="I27" s="13">
        <f t="shared" si="12"/>
        <v>5.0000000000000001E-3</v>
      </c>
      <c r="J27" s="35">
        <f t="shared" si="13"/>
        <v>43763</v>
      </c>
      <c r="K27" s="2">
        <f t="shared" si="14"/>
        <v>10</v>
      </c>
      <c r="L27" s="18">
        <f t="shared" si="15"/>
        <v>11</v>
      </c>
      <c r="M27" s="12">
        <f t="shared" si="2"/>
        <v>1.000217734</v>
      </c>
      <c r="N27" s="12">
        <f t="shared" ca="1" si="3"/>
        <v>1.0023841659999999</v>
      </c>
      <c r="O27" s="18">
        <f t="shared" si="16"/>
        <v>0</v>
      </c>
      <c r="P27" s="14">
        <f t="shared" ca="1" si="4"/>
        <v>2384.1659999899998</v>
      </c>
      <c r="Q27" s="21">
        <f t="shared" si="5"/>
        <v>0</v>
      </c>
      <c r="R27" s="14">
        <f t="shared" si="6"/>
        <v>0</v>
      </c>
      <c r="S27" s="4" t="str">
        <f t="shared" si="17"/>
        <v>J=</v>
      </c>
      <c r="T27" s="35">
        <f t="shared" si="18"/>
        <v>44119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3">
        <f t="shared" si="9"/>
        <v>43779</v>
      </c>
      <c r="B28" s="73">
        <f t="shared" ca="1" si="26"/>
        <v>1002384.16599999</v>
      </c>
      <c r="C28" s="7">
        <f t="shared" si="10"/>
        <v>1000000</v>
      </c>
      <c r="D28" s="13">
        <f ca="1">IF(A28&lt;$B$1,VLOOKUP(A28,[1]DI!$A$4:$B$15000,2,FALSE),0)</f>
        <v>0</v>
      </c>
      <c r="E28" s="14">
        <f t="shared" ca="1" si="0"/>
        <v>1</v>
      </c>
      <c r="F28" s="14">
        <f ca="1">(TRUNC(PRODUCT($E$12:$E27),16))</f>
        <v>1.0021659590571299</v>
      </c>
      <c r="G28" s="14">
        <f t="shared" si="11"/>
        <v>1</v>
      </c>
      <c r="H28" s="14">
        <f t="shared" ca="1" si="1"/>
        <v>1.0021659599999999</v>
      </c>
      <c r="I28" s="13">
        <f t="shared" si="12"/>
        <v>5.0000000000000001E-3</v>
      </c>
      <c r="J28" s="35">
        <f t="shared" si="13"/>
        <v>43763</v>
      </c>
      <c r="K28" s="2">
        <f t="shared" si="14"/>
        <v>10</v>
      </c>
      <c r="L28" s="18">
        <f t="shared" si="15"/>
        <v>11</v>
      </c>
      <c r="M28" s="12">
        <f t="shared" si="2"/>
        <v>1.000217734</v>
      </c>
      <c r="N28" s="12">
        <f t="shared" ca="1" si="3"/>
        <v>1.0023841659999999</v>
      </c>
      <c r="O28" s="18">
        <f t="shared" si="16"/>
        <v>0</v>
      </c>
      <c r="P28" s="14">
        <f t="shared" ca="1" si="4"/>
        <v>2384.1659999899998</v>
      </c>
      <c r="Q28" s="21">
        <f t="shared" si="5"/>
        <v>0</v>
      </c>
      <c r="R28" s="14">
        <f t="shared" si="6"/>
        <v>0</v>
      </c>
      <c r="S28" s="4" t="str">
        <f t="shared" si="17"/>
        <v>J=</v>
      </c>
      <c r="T28" s="35">
        <f t="shared" si="18"/>
        <v>44119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3">
        <f t="shared" si="9"/>
        <v>43780</v>
      </c>
      <c r="B29" s="73">
        <f t="shared" ca="1" si="26"/>
        <v>1002384.16599999</v>
      </c>
      <c r="C29" s="7">
        <f t="shared" si="10"/>
        <v>1000000</v>
      </c>
      <c r="D29" s="13">
        <f ca="1">IF(A29&lt;$B$1,VLOOKUP(A29,[1]DI!$A$4:$B$15000,2,FALSE),0)</f>
        <v>4.9000000000000002E-2</v>
      </c>
      <c r="E29" s="14">
        <f t="shared" ca="1" si="0"/>
        <v>1.0001898499999999</v>
      </c>
      <c r="F29" s="14">
        <f ca="1">(TRUNC(PRODUCT($E$12:$E28),16))</f>
        <v>1.0021659590571299</v>
      </c>
      <c r="G29" s="14">
        <f t="shared" si="11"/>
        <v>1</v>
      </c>
      <c r="H29" s="14">
        <f t="shared" ca="1" si="1"/>
        <v>1.0021659599999999</v>
      </c>
      <c r="I29" s="13">
        <f t="shared" si="12"/>
        <v>5.0000000000000001E-3</v>
      </c>
      <c r="J29" s="35">
        <f t="shared" si="13"/>
        <v>43763</v>
      </c>
      <c r="K29" s="2">
        <f t="shared" si="14"/>
        <v>11</v>
      </c>
      <c r="L29" s="18">
        <f t="shared" si="15"/>
        <v>11</v>
      </c>
      <c r="M29" s="12">
        <f t="shared" si="2"/>
        <v>1.000217734</v>
      </c>
      <c r="N29" s="12">
        <f t="shared" ca="1" si="3"/>
        <v>1.0023841659999999</v>
      </c>
      <c r="O29" s="18">
        <f t="shared" si="16"/>
        <v>0</v>
      </c>
      <c r="P29" s="14">
        <f t="shared" ca="1" si="4"/>
        <v>2384.1659999899998</v>
      </c>
      <c r="Q29" s="21">
        <f t="shared" si="5"/>
        <v>0</v>
      </c>
      <c r="R29" s="14">
        <f t="shared" si="6"/>
        <v>0</v>
      </c>
      <c r="S29" s="4" t="str">
        <f t="shared" si="17"/>
        <v>J=</v>
      </c>
      <c r="T29" s="35">
        <f t="shared" si="18"/>
        <v>44119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3">
        <f t="shared" si="9"/>
        <v>43781</v>
      </c>
      <c r="B30" s="73">
        <f t="shared" ca="1" si="26"/>
        <v>1002594.31</v>
      </c>
      <c r="C30" s="7">
        <f t="shared" si="10"/>
        <v>1000000</v>
      </c>
      <c r="D30" s="13">
        <f ca="1">IF(A30&lt;$B$1,VLOOKUP(A30,[1]DI!$A$4:$B$15000,2,FALSE),0)</f>
        <v>4.9000000000000002E-2</v>
      </c>
      <c r="E30" s="14">
        <f t="shared" ca="1" si="0"/>
        <v>1.0001898499999999</v>
      </c>
      <c r="F30" s="14">
        <f ca="1">(TRUNC(PRODUCT($E$12:$E29),16))</f>
        <v>1.00235622026446</v>
      </c>
      <c r="G30" s="14">
        <f t="shared" si="11"/>
        <v>1</v>
      </c>
      <c r="H30" s="14">
        <f t="shared" ca="1" si="1"/>
        <v>1.00235622</v>
      </c>
      <c r="I30" s="13">
        <f t="shared" si="12"/>
        <v>5.0000000000000001E-3</v>
      </c>
      <c r="J30" s="35">
        <f t="shared" si="13"/>
        <v>43763</v>
      </c>
      <c r="K30" s="2">
        <f t="shared" si="14"/>
        <v>12</v>
      </c>
      <c r="L30" s="18">
        <f t="shared" si="15"/>
        <v>12</v>
      </c>
      <c r="M30" s="12">
        <f t="shared" si="2"/>
        <v>1.0002375299999999</v>
      </c>
      <c r="N30" s="12">
        <f t="shared" ca="1" si="3"/>
        <v>1.0025943100000001</v>
      </c>
      <c r="O30" s="18">
        <f t="shared" si="16"/>
        <v>0</v>
      </c>
      <c r="P30" s="14">
        <f t="shared" ca="1" si="4"/>
        <v>2594.31</v>
      </c>
      <c r="Q30" s="21">
        <f t="shared" si="5"/>
        <v>0</v>
      </c>
      <c r="R30" s="14">
        <f t="shared" si="6"/>
        <v>0</v>
      </c>
      <c r="S30" s="4" t="str">
        <f t="shared" si="17"/>
        <v>J=</v>
      </c>
      <c r="T30" s="35">
        <f t="shared" si="18"/>
        <v>44119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3">
        <f t="shared" si="9"/>
        <v>43782</v>
      </c>
      <c r="B31" s="73">
        <f t="shared" ca="1" si="26"/>
        <v>1002804.502</v>
      </c>
      <c r="C31" s="7">
        <f t="shared" si="10"/>
        <v>1000000</v>
      </c>
      <c r="D31" s="13">
        <f ca="1">IF(A31&lt;$B$1,VLOOKUP(A31,[1]DI!$A$4:$B$15000,2,FALSE),0)</f>
        <v>4.9000000000000002E-2</v>
      </c>
      <c r="E31" s="14">
        <f t="shared" ca="1" si="0"/>
        <v>1.0001898499999999</v>
      </c>
      <c r="F31" s="14">
        <f ca="1">(TRUNC(PRODUCT($E$12:$E30),16))</f>
        <v>1.0025465175928701</v>
      </c>
      <c r="G31" s="14">
        <f t="shared" si="11"/>
        <v>1</v>
      </c>
      <c r="H31" s="14">
        <f t="shared" ca="1" si="1"/>
        <v>1.0025465200000001</v>
      </c>
      <c r="I31" s="13">
        <f t="shared" si="12"/>
        <v>5.0000000000000001E-3</v>
      </c>
      <c r="J31" s="35">
        <f t="shared" si="13"/>
        <v>43763</v>
      </c>
      <c r="K31" s="2">
        <f t="shared" si="14"/>
        <v>13</v>
      </c>
      <c r="L31" s="18">
        <f t="shared" si="15"/>
        <v>13</v>
      </c>
      <c r="M31" s="12">
        <f t="shared" si="2"/>
        <v>1.0002573269999999</v>
      </c>
      <c r="N31" s="12">
        <f t="shared" ca="1" si="3"/>
        <v>1.002804502</v>
      </c>
      <c r="O31" s="18">
        <f t="shared" si="16"/>
        <v>0</v>
      </c>
      <c r="P31" s="14">
        <f t="shared" ca="1" si="4"/>
        <v>2804.502</v>
      </c>
      <c r="Q31" s="21">
        <f t="shared" si="5"/>
        <v>0</v>
      </c>
      <c r="R31" s="14">
        <f t="shared" si="6"/>
        <v>0</v>
      </c>
      <c r="S31" s="4" t="str">
        <f t="shared" si="17"/>
        <v>J=</v>
      </c>
      <c r="T31" s="35">
        <f t="shared" si="18"/>
        <v>44119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3">
        <f t="shared" si="9"/>
        <v>43783</v>
      </c>
      <c r="B32" s="73">
        <f t="shared" ca="1" si="26"/>
        <v>1003014.732</v>
      </c>
      <c r="C32" s="7">
        <f t="shared" si="10"/>
        <v>1000000</v>
      </c>
      <c r="D32" s="13">
        <f ca="1">IF(A32&lt;$B$1,VLOOKUP(A32,[1]DI!$A$4:$B$15000,2,FALSE),0)</f>
        <v>4.9000000000000002E-2</v>
      </c>
      <c r="E32" s="14">
        <f t="shared" ca="1" si="0"/>
        <v>1.0001898499999999</v>
      </c>
      <c r="F32" s="14">
        <f ca="1">(TRUNC(PRODUCT($E$12:$E31),16))</f>
        <v>1.00273685104924</v>
      </c>
      <c r="G32" s="14">
        <f t="shared" si="11"/>
        <v>1</v>
      </c>
      <c r="H32" s="14">
        <f t="shared" ca="1" si="1"/>
        <v>1.00273685</v>
      </c>
      <c r="I32" s="13">
        <f t="shared" si="12"/>
        <v>5.0000000000000001E-3</v>
      </c>
      <c r="J32" s="35">
        <f t="shared" si="13"/>
        <v>43763</v>
      </c>
      <c r="K32" s="2">
        <f t="shared" si="14"/>
        <v>14</v>
      </c>
      <c r="L32" s="18">
        <f t="shared" si="15"/>
        <v>14</v>
      </c>
      <c r="M32" s="12">
        <f t="shared" si="2"/>
        <v>1.0002771239999999</v>
      </c>
      <c r="N32" s="12">
        <f t="shared" ca="1" si="3"/>
        <v>1.003014732</v>
      </c>
      <c r="O32" s="18">
        <f t="shared" si="16"/>
        <v>0</v>
      </c>
      <c r="P32" s="14">
        <f t="shared" ca="1" si="4"/>
        <v>3014.732</v>
      </c>
      <c r="Q32" s="21">
        <f t="shared" si="5"/>
        <v>0</v>
      </c>
      <c r="R32" s="14">
        <f t="shared" si="6"/>
        <v>0</v>
      </c>
      <c r="S32" s="4" t="str">
        <f t="shared" si="17"/>
        <v>J=</v>
      </c>
      <c r="T32" s="35">
        <f t="shared" si="18"/>
        <v>44119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3">
        <f t="shared" si="9"/>
        <v>43784</v>
      </c>
      <c r="B33" s="73">
        <f t="shared" ca="1" si="26"/>
        <v>1003225.0110000001</v>
      </c>
      <c r="C33" s="7">
        <f t="shared" si="10"/>
        <v>1000000</v>
      </c>
      <c r="D33" s="13">
        <f ca="1">IF(A33&lt;$B$1,VLOOKUP(A33,[1]DI!$A$4:$B$15000,2,FALSE),0)</f>
        <v>0</v>
      </c>
      <c r="E33" s="14">
        <f t="shared" ca="1" si="0"/>
        <v>1</v>
      </c>
      <c r="F33" s="14">
        <f ca="1">(TRUNC(PRODUCT($E$12:$E32),16))</f>
        <v>1.0029272206404101</v>
      </c>
      <c r="G33" s="14">
        <f t="shared" si="11"/>
        <v>1</v>
      </c>
      <c r="H33" s="14">
        <f t="shared" ca="1" si="1"/>
        <v>1.0029272199999999</v>
      </c>
      <c r="I33" s="13">
        <f t="shared" si="12"/>
        <v>5.0000000000000001E-3</v>
      </c>
      <c r="J33" s="35">
        <f t="shared" si="13"/>
        <v>43763</v>
      </c>
      <c r="K33" s="2">
        <f t="shared" si="14"/>
        <v>14</v>
      </c>
      <c r="L33" s="18">
        <f t="shared" si="15"/>
        <v>15</v>
      </c>
      <c r="M33" s="12">
        <f t="shared" si="2"/>
        <v>1.000296922</v>
      </c>
      <c r="N33" s="12">
        <f t="shared" ca="1" si="3"/>
        <v>1.0032250110000001</v>
      </c>
      <c r="O33" s="18">
        <f t="shared" si="16"/>
        <v>0</v>
      </c>
      <c r="P33" s="14">
        <f t="shared" ca="1" si="4"/>
        <v>3225.011</v>
      </c>
      <c r="Q33" s="21">
        <f t="shared" si="5"/>
        <v>0</v>
      </c>
      <c r="R33" s="14">
        <f t="shared" si="6"/>
        <v>0</v>
      </c>
      <c r="S33" s="4" t="str">
        <f t="shared" si="17"/>
        <v>J=</v>
      </c>
      <c r="T33" s="35">
        <f t="shared" si="18"/>
        <v>44119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3">
        <f t="shared" si="9"/>
        <v>43785</v>
      </c>
      <c r="B34" s="73">
        <f t="shared" ca="1" si="26"/>
        <v>1003225.0110000001</v>
      </c>
      <c r="C34" s="7">
        <f t="shared" si="10"/>
        <v>1000000</v>
      </c>
      <c r="D34" s="13">
        <f ca="1">IF(A34&lt;$B$1,VLOOKUP(A34,[1]DI!$A$4:$B$15000,2,FALSE),0)</f>
        <v>0</v>
      </c>
      <c r="E34" s="14">
        <f t="shared" ca="1" si="0"/>
        <v>1</v>
      </c>
      <c r="F34" s="14">
        <f ca="1">(TRUNC(PRODUCT($E$12:$E33),16))</f>
        <v>1.0029272206404101</v>
      </c>
      <c r="G34" s="14">
        <f t="shared" si="11"/>
        <v>1</v>
      </c>
      <c r="H34" s="14">
        <f t="shared" ca="1" si="1"/>
        <v>1.0029272199999999</v>
      </c>
      <c r="I34" s="13">
        <f t="shared" si="12"/>
        <v>5.0000000000000001E-3</v>
      </c>
      <c r="J34" s="35">
        <f t="shared" si="13"/>
        <v>43763</v>
      </c>
      <c r="K34" s="2">
        <f t="shared" si="14"/>
        <v>14</v>
      </c>
      <c r="L34" s="18">
        <f t="shared" si="15"/>
        <v>15</v>
      </c>
      <c r="M34" s="12">
        <f t="shared" si="2"/>
        <v>1.000296922</v>
      </c>
      <c r="N34" s="12">
        <f t="shared" ca="1" si="3"/>
        <v>1.0032250110000001</v>
      </c>
      <c r="O34" s="18">
        <f t="shared" si="16"/>
        <v>0</v>
      </c>
      <c r="P34" s="14">
        <f t="shared" ca="1" si="4"/>
        <v>3225.011</v>
      </c>
      <c r="Q34" s="21">
        <f t="shared" si="5"/>
        <v>0</v>
      </c>
      <c r="R34" s="14">
        <f t="shared" si="6"/>
        <v>0</v>
      </c>
      <c r="S34" s="4" t="str">
        <f t="shared" si="17"/>
        <v>J=</v>
      </c>
      <c r="T34" s="35">
        <f t="shared" si="18"/>
        <v>44119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3">
        <f t="shared" si="9"/>
        <v>43786</v>
      </c>
      <c r="B35" s="73">
        <f t="shared" ca="1" si="26"/>
        <v>1003225.0110000001</v>
      </c>
      <c r="C35" s="7">
        <f t="shared" si="10"/>
        <v>1000000</v>
      </c>
      <c r="D35" s="13">
        <f ca="1">IF(A35&lt;$B$1,VLOOKUP(A35,[1]DI!$A$4:$B$15000,2,FALSE),0)</f>
        <v>0</v>
      </c>
      <c r="E35" s="14">
        <f t="shared" ca="1" si="0"/>
        <v>1</v>
      </c>
      <c r="F35" s="14">
        <f ca="1">(TRUNC(PRODUCT($E$12:$E34),16))</f>
        <v>1.0029272206404101</v>
      </c>
      <c r="G35" s="14">
        <f t="shared" si="11"/>
        <v>1</v>
      </c>
      <c r="H35" s="14">
        <f t="shared" ca="1" si="1"/>
        <v>1.0029272199999999</v>
      </c>
      <c r="I35" s="13">
        <f t="shared" si="12"/>
        <v>5.0000000000000001E-3</v>
      </c>
      <c r="J35" s="35">
        <f t="shared" si="13"/>
        <v>43763</v>
      </c>
      <c r="K35" s="2">
        <f t="shared" si="14"/>
        <v>14</v>
      </c>
      <c r="L35" s="18">
        <f t="shared" si="15"/>
        <v>15</v>
      </c>
      <c r="M35" s="12">
        <f t="shared" si="2"/>
        <v>1.000296922</v>
      </c>
      <c r="N35" s="12">
        <f t="shared" ca="1" si="3"/>
        <v>1.0032250110000001</v>
      </c>
      <c r="O35" s="18">
        <f t="shared" si="16"/>
        <v>0</v>
      </c>
      <c r="P35" s="14">
        <f t="shared" ca="1" si="4"/>
        <v>3225.011</v>
      </c>
      <c r="Q35" s="21">
        <f t="shared" si="5"/>
        <v>0</v>
      </c>
      <c r="R35" s="14">
        <f t="shared" si="6"/>
        <v>0</v>
      </c>
      <c r="S35" s="4" t="str">
        <f t="shared" si="17"/>
        <v>J=</v>
      </c>
      <c r="T35" s="35">
        <f t="shared" si="18"/>
        <v>44119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3">
        <f t="shared" si="9"/>
        <v>43787</v>
      </c>
      <c r="B36" s="73">
        <f t="shared" ca="1" si="26"/>
        <v>1003225.0110000001</v>
      </c>
      <c r="C36" s="7">
        <f t="shared" si="10"/>
        <v>1000000</v>
      </c>
      <c r="D36" s="13">
        <f ca="1">IF(A36&lt;$B$1,VLOOKUP(A36,[1]DI!$A$4:$B$15000,2,FALSE),0)</f>
        <v>4.9000000000000002E-2</v>
      </c>
      <c r="E36" s="14">
        <f t="shared" ca="1" si="0"/>
        <v>1.0001898499999999</v>
      </c>
      <c r="F36" s="14">
        <f ca="1">(TRUNC(PRODUCT($E$12:$E35),16))</f>
        <v>1.0029272206404101</v>
      </c>
      <c r="G36" s="14">
        <f t="shared" si="11"/>
        <v>1</v>
      </c>
      <c r="H36" s="14">
        <f t="shared" ca="1" si="1"/>
        <v>1.0029272199999999</v>
      </c>
      <c r="I36" s="13">
        <f t="shared" si="12"/>
        <v>5.0000000000000001E-3</v>
      </c>
      <c r="J36" s="35">
        <f t="shared" si="13"/>
        <v>43763</v>
      </c>
      <c r="K36" s="2">
        <f t="shared" si="14"/>
        <v>15</v>
      </c>
      <c r="L36" s="18">
        <f t="shared" si="15"/>
        <v>15</v>
      </c>
      <c r="M36" s="12">
        <f t="shared" si="2"/>
        <v>1.000296922</v>
      </c>
      <c r="N36" s="12">
        <f t="shared" ca="1" si="3"/>
        <v>1.0032250110000001</v>
      </c>
      <c r="O36" s="18">
        <f t="shared" si="16"/>
        <v>0</v>
      </c>
      <c r="P36" s="14">
        <f t="shared" ca="1" si="4"/>
        <v>3225.011</v>
      </c>
      <c r="Q36" s="21">
        <f t="shared" si="5"/>
        <v>0</v>
      </c>
      <c r="R36" s="14">
        <f t="shared" si="6"/>
        <v>0</v>
      </c>
      <c r="S36" s="4" t="str">
        <f t="shared" si="17"/>
        <v>J=</v>
      </c>
      <c r="T36" s="35">
        <f t="shared" si="18"/>
        <v>44119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3">
        <f t="shared" si="9"/>
        <v>43788</v>
      </c>
      <c r="B37" s="73">
        <f t="shared" ca="1" si="26"/>
        <v>1003435.33599999</v>
      </c>
      <c r="C37" s="7">
        <f t="shared" si="10"/>
        <v>1000000</v>
      </c>
      <c r="D37" s="13">
        <f ca="1">IF(A37&lt;$B$1,VLOOKUP(A37,[1]DI!$A$4:$B$15000,2,FALSE),0)</f>
        <v>4.9000000000000002E-2</v>
      </c>
      <c r="E37" s="14">
        <f t="shared" ca="1" si="0"/>
        <v>1.0001898499999999</v>
      </c>
      <c r="F37" s="14">
        <f ca="1">(TRUNC(PRODUCT($E$12:$E36),16))</f>
        <v>1.00311762637325</v>
      </c>
      <c r="G37" s="14">
        <f t="shared" si="11"/>
        <v>1</v>
      </c>
      <c r="H37" s="14">
        <f t="shared" ca="1" si="1"/>
        <v>1.00311763</v>
      </c>
      <c r="I37" s="13">
        <f t="shared" si="12"/>
        <v>5.0000000000000001E-3</v>
      </c>
      <c r="J37" s="35">
        <f t="shared" si="13"/>
        <v>43763</v>
      </c>
      <c r="K37" s="2">
        <f t="shared" si="14"/>
        <v>16</v>
      </c>
      <c r="L37" s="18">
        <f t="shared" si="15"/>
        <v>16</v>
      </c>
      <c r="M37" s="12">
        <f t="shared" si="2"/>
        <v>1.000316719</v>
      </c>
      <c r="N37" s="12">
        <f t="shared" ca="1" si="3"/>
        <v>1.0034353359999999</v>
      </c>
      <c r="O37" s="18">
        <f t="shared" si="16"/>
        <v>0</v>
      </c>
      <c r="P37" s="14">
        <f t="shared" ca="1" si="4"/>
        <v>3435.3359999899999</v>
      </c>
      <c r="Q37" s="21">
        <f t="shared" si="5"/>
        <v>0</v>
      </c>
      <c r="R37" s="14">
        <f t="shared" si="6"/>
        <v>0</v>
      </c>
      <c r="S37" s="4" t="str">
        <f t="shared" si="17"/>
        <v>J=</v>
      </c>
      <c r="T37" s="35">
        <f t="shared" si="18"/>
        <v>44119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3">
        <f t="shared" si="9"/>
        <v>43789</v>
      </c>
      <c r="B38" s="73">
        <f t="shared" ca="1" si="26"/>
        <v>1003645.70099999</v>
      </c>
      <c r="C38" s="7">
        <f t="shared" si="10"/>
        <v>1000000</v>
      </c>
      <c r="D38" s="13">
        <f ca="1">IF(A38&lt;$B$1,VLOOKUP(A38,[1]DI!$A$4:$B$15000,2,FALSE),0)</f>
        <v>4.9000000000000002E-2</v>
      </c>
      <c r="E38" s="14">
        <f t="shared" ca="1" si="0"/>
        <v>1.0001898499999999</v>
      </c>
      <c r="F38" s="14">
        <f ca="1">(TRUNC(PRODUCT($E$12:$E37),16))</f>
        <v>1.00330806825462</v>
      </c>
      <c r="G38" s="14">
        <f t="shared" si="11"/>
        <v>1</v>
      </c>
      <c r="H38" s="14">
        <f t="shared" ca="1" si="1"/>
        <v>1.0033080700000001</v>
      </c>
      <c r="I38" s="13">
        <f t="shared" si="12"/>
        <v>5.0000000000000001E-3</v>
      </c>
      <c r="J38" s="35">
        <f t="shared" si="13"/>
        <v>43763</v>
      </c>
      <c r="K38" s="2">
        <f t="shared" si="14"/>
        <v>17</v>
      </c>
      <c r="L38" s="18">
        <f t="shared" si="15"/>
        <v>17</v>
      </c>
      <c r="M38" s="12">
        <f t="shared" si="2"/>
        <v>1.0003365179999999</v>
      </c>
      <c r="N38" s="12">
        <f t="shared" ca="1" si="3"/>
        <v>1.0036457009999999</v>
      </c>
      <c r="O38" s="18">
        <f t="shared" si="16"/>
        <v>0</v>
      </c>
      <c r="P38" s="14">
        <f t="shared" ca="1" si="4"/>
        <v>3645.7009999900001</v>
      </c>
      <c r="Q38" s="21">
        <f t="shared" si="5"/>
        <v>0</v>
      </c>
      <c r="R38" s="14">
        <f t="shared" si="6"/>
        <v>0</v>
      </c>
      <c r="S38" s="4" t="str">
        <f t="shared" si="17"/>
        <v>J=</v>
      </c>
      <c r="T38" s="35">
        <f t="shared" si="18"/>
        <v>44119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3">
        <f t="shared" si="9"/>
        <v>43790</v>
      </c>
      <c r="B39" s="73">
        <f t="shared" ca="1" si="26"/>
        <v>1003856.113</v>
      </c>
      <c r="C39" s="7">
        <f t="shared" si="10"/>
        <v>1000000</v>
      </c>
      <c r="D39" s="13">
        <f ca="1">IF(A39&lt;$B$1,VLOOKUP(A39,[1]DI!$A$4:$B$15000,2,FALSE),0)</f>
        <v>4.9000000000000002E-2</v>
      </c>
      <c r="E39" s="14">
        <f t="shared" ca="1" si="0"/>
        <v>1.0001898499999999</v>
      </c>
      <c r="F39" s="14">
        <f ca="1">(TRUNC(PRODUCT($E$12:$E38),16))</f>
        <v>1.0034985462913699</v>
      </c>
      <c r="G39" s="14">
        <f t="shared" si="11"/>
        <v>1</v>
      </c>
      <c r="H39" s="14">
        <f t="shared" ca="1" si="1"/>
        <v>1.00349855</v>
      </c>
      <c r="I39" s="13">
        <f t="shared" si="12"/>
        <v>5.0000000000000001E-3</v>
      </c>
      <c r="J39" s="35">
        <f t="shared" si="13"/>
        <v>43763</v>
      </c>
      <c r="K39" s="2">
        <f t="shared" si="14"/>
        <v>18</v>
      </c>
      <c r="L39" s="18">
        <f t="shared" si="15"/>
        <v>18</v>
      </c>
      <c r="M39" s="12">
        <f t="shared" si="2"/>
        <v>1.000356316</v>
      </c>
      <c r="N39" s="12">
        <f t="shared" ca="1" si="3"/>
        <v>1.0038561130000001</v>
      </c>
      <c r="O39" s="18">
        <f t="shared" si="16"/>
        <v>0</v>
      </c>
      <c r="P39" s="14">
        <f t="shared" ca="1" si="4"/>
        <v>3856.1129999999998</v>
      </c>
      <c r="Q39" s="21">
        <f t="shared" si="5"/>
        <v>0</v>
      </c>
      <c r="R39" s="14">
        <f t="shared" si="6"/>
        <v>0</v>
      </c>
      <c r="S39" s="4" t="str">
        <f t="shared" si="17"/>
        <v>J=</v>
      </c>
      <c r="T39" s="35">
        <f t="shared" si="18"/>
        <v>44119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3">
        <f t="shared" si="9"/>
        <v>43791</v>
      </c>
      <c r="B40" s="73">
        <f t="shared" ca="1" si="26"/>
        <v>1004066.56399999</v>
      </c>
      <c r="C40" s="7">
        <f t="shared" si="10"/>
        <v>1000000</v>
      </c>
      <c r="D40" s="13">
        <f ca="1">IF(A40&lt;$B$1,VLOOKUP(A40,[1]DI!$A$4:$B$15000,2,FALSE),0)</f>
        <v>4.9000000000000002E-2</v>
      </c>
      <c r="E40" s="14">
        <f t="shared" ca="1" si="0"/>
        <v>1.0001898499999999</v>
      </c>
      <c r="F40" s="14">
        <f ca="1">(TRUNC(PRODUCT($E$12:$E39),16))</f>
        <v>1.0036890604903901</v>
      </c>
      <c r="G40" s="14">
        <f t="shared" si="11"/>
        <v>1</v>
      </c>
      <c r="H40" s="14">
        <f t="shared" ca="1" si="1"/>
        <v>1.0036890599999999</v>
      </c>
      <c r="I40" s="13">
        <f t="shared" si="12"/>
        <v>5.0000000000000001E-3</v>
      </c>
      <c r="J40" s="35">
        <f t="shared" si="13"/>
        <v>43763</v>
      </c>
      <c r="K40" s="2">
        <f t="shared" si="14"/>
        <v>19</v>
      </c>
      <c r="L40" s="18">
        <f t="shared" si="15"/>
        <v>19</v>
      </c>
      <c r="M40" s="12">
        <f t="shared" si="2"/>
        <v>1.000376116</v>
      </c>
      <c r="N40" s="12">
        <f t="shared" ca="1" si="3"/>
        <v>1.0040665639999999</v>
      </c>
      <c r="O40" s="18">
        <f t="shared" si="16"/>
        <v>0</v>
      </c>
      <c r="P40" s="14">
        <f t="shared" ca="1" si="4"/>
        <v>4066.56399999</v>
      </c>
      <c r="Q40" s="21">
        <f t="shared" si="5"/>
        <v>0</v>
      </c>
      <c r="R40" s="14">
        <f t="shared" si="6"/>
        <v>0</v>
      </c>
      <c r="S40" s="4" t="str">
        <f t="shared" si="17"/>
        <v>J=</v>
      </c>
      <c r="T40" s="35">
        <f t="shared" si="18"/>
        <v>44119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3">
        <f t="shared" si="9"/>
        <v>43792</v>
      </c>
      <c r="B41" s="73">
        <f t="shared" ca="1" si="26"/>
        <v>1004277.061</v>
      </c>
      <c r="C41" s="7">
        <f t="shared" si="10"/>
        <v>1000000</v>
      </c>
      <c r="D41" s="13">
        <f ca="1">IF(A41&lt;$B$1,VLOOKUP(A41,[1]DI!$A$4:$B$15000,2,FALSE),0)</f>
        <v>0</v>
      </c>
      <c r="E41" s="14">
        <f t="shared" ca="1" si="0"/>
        <v>1</v>
      </c>
      <c r="F41" s="14">
        <f ca="1">(TRUNC(PRODUCT($E$12:$E40),16))</f>
        <v>1.00387961085852</v>
      </c>
      <c r="G41" s="14">
        <f t="shared" si="11"/>
        <v>1</v>
      </c>
      <c r="H41" s="14">
        <f t="shared" ca="1" si="1"/>
        <v>1.00387961</v>
      </c>
      <c r="I41" s="13">
        <f t="shared" si="12"/>
        <v>5.0000000000000001E-3</v>
      </c>
      <c r="J41" s="35">
        <f t="shared" si="13"/>
        <v>43763</v>
      </c>
      <c r="K41" s="2">
        <f t="shared" si="14"/>
        <v>19</v>
      </c>
      <c r="L41" s="18">
        <f t="shared" si="15"/>
        <v>20</v>
      </c>
      <c r="M41" s="12">
        <f t="shared" si="2"/>
        <v>1.0003959149999999</v>
      </c>
      <c r="N41" s="12">
        <f t="shared" ca="1" si="3"/>
        <v>1.004277061</v>
      </c>
      <c r="O41" s="18">
        <f t="shared" si="16"/>
        <v>0</v>
      </c>
      <c r="P41" s="14">
        <f t="shared" ca="1" si="4"/>
        <v>4277.0609999999997</v>
      </c>
      <c r="Q41" s="21">
        <f t="shared" si="5"/>
        <v>0</v>
      </c>
      <c r="R41" s="14">
        <f t="shared" si="6"/>
        <v>0</v>
      </c>
      <c r="S41" s="4" t="str">
        <f t="shared" si="17"/>
        <v>J=</v>
      </c>
      <c r="T41" s="35">
        <f t="shared" si="18"/>
        <v>44119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3">
        <f t="shared" si="9"/>
        <v>43793</v>
      </c>
      <c r="B42" s="73">
        <f t="shared" ca="1" si="26"/>
        <v>1004277.061</v>
      </c>
      <c r="C42" s="7">
        <f t="shared" si="10"/>
        <v>1000000</v>
      </c>
      <c r="D42" s="13">
        <f ca="1">IF(A42&lt;$B$1,VLOOKUP(A42,[1]DI!$A$4:$B$15000,2,FALSE),0)</f>
        <v>0</v>
      </c>
      <c r="E42" s="14">
        <f t="shared" ca="1" si="0"/>
        <v>1</v>
      </c>
      <c r="F42" s="14">
        <f ca="1">(TRUNC(PRODUCT($E$12:$E41),16))</f>
        <v>1.00387961085852</v>
      </c>
      <c r="G42" s="14">
        <f t="shared" si="11"/>
        <v>1</v>
      </c>
      <c r="H42" s="14">
        <f t="shared" ca="1" si="1"/>
        <v>1.00387961</v>
      </c>
      <c r="I42" s="13">
        <f t="shared" si="12"/>
        <v>5.0000000000000001E-3</v>
      </c>
      <c r="J42" s="35">
        <f t="shared" si="13"/>
        <v>43763</v>
      </c>
      <c r="K42" s="2">
        <f t="shared" si="14"/>
        <v>19</v>
      </c>
      <c r="L42" s="18">
        <f t="shared" si="15"/>
        <v>20</v>
      </c>
      <c r="M42" s="12">
        <f t="shared" si="2"/>
        <v>1.0003959149999999</v>
      </c>
      <c r="N42" s="12">
        <f t="shared" ca="1" si="3"/>
        <v>1.004277061</v>
      </c>
      <c r="O42" s="18">
        <f t="shared" si="16"/>
        <v>0</v>
      </c>
      <c r="P42" s="14">
        <f t="shared" ca="1" si="4"/>
        <v>4277.0609999999997</v>
      </c>
      <c r="Q42" s="21">
        <f t="shared" si="5"/>
        <v>0</v>
      </c>
      <c r="R42" s="14">
        <f t="shared" si="6"/>
        <v>0</v>
      </c>
      <c r="S42" s="4" t="str">
        <f t="shared" si="17"/>
        <v>J=</v>
      </c>
      <c r="T42" s="35">
        <f t="shared" si="18"/>
        <v>44119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3">
        <f t="shared" si="9"/>
        <v>43794</v>
      </c>
      <c r="B43" s="73">
        <f t="shared" ca="1" si="26"/>
        <v>1004277.061</v>
      </c>
      <c r="C43" s="7">
        <f t="shared" si="10"/>
        <v>1000000</v>
      </c>
      <c r="D43" s="13">
        <f ca="1">IF(A43&lt;$B$1,VLOOKUP(A43,[1]DI!$A$4:$B$15000,2,FALSE),0)</f>
        <v>4.9000000000000002E-2</v>
      </c>
      <c r="E43" s="14">
        <f t="shared" ca="1" si="0"/>
        <v>1.0001898499999999</v>
      </c>
      <c r="F43" s="14">
        <f ca="1">(TRUNC(PRODUCT($E$12:$E42),16))</f>
        <v>1.00387961085852</v>
      </c>
      <c r="G43" s="14">
        <f t="shared" si="11"/>
        <v>1</v>
      </c>
      <c r="H43" s="14">
        <f t="shared" ca="1" si="1"/>
        <v>1.00387961</v>
      </c>
      <c r="I43" s="13">
        <f t="shared" si="12"/>
        <v>5.0000000000000001E-3</v>
      </c>
      <c r="J43" s="35">
        <f t="shared" si="13"/>
        <v>43763</v>
      </c>
      <c r="K43" s="2">
        <f t="shared" si="14"/>
        <v>20</v>
      </c>
      <c r="L43" s="18">
        <f t="shared" si="15"/>
        <v>20</v>
      </c>
      <c r="M43" s="12">
        <f t="shared" si="2"/>
        <v>1.0003959149999999</v>
      </c>
      <c r="N43" s="12">
        <f t="shared" ca="1" si="3"/>
        <v>1.004277061</v>
      </c>
      <c r="O43" s="18">
        <f t="shared" si="16"/>
        <v>0</v>
      </c>
      <c r="P43" s="14">
        <f t="shared" ca="1" si="4"/>
        <v>4277.0609999999997</v>
      </c>
      <c r="Q43" s="21">
        <f t="shared" si="5"/>
        <v>0</v>
      </c>
      <c r="R43" s="14">
        <f t="shared" si="6"/>
        <v>0</v>
      </c>
      <c r="S43" s="4" t="str">
        <f t="shared" si="17"/>
        <v>J=</v>
      </c>
      <c r="T43" s="35">
        <f t="shared" si="18"/>
        <v>44119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3">
        <f t="shared" si="9"/>
        <v>43795</v>
      </c>
      <c r="B44" s="73">
        <f t="shared" ca="1" si="26"/>
        <v>1004487.6069999899</v>
      </c>
      <c r="C44" s="7">
        <f t="shared" si="10"/>
        <v>1000000</v>
      </c>
      <c r="D44" s="13">
        <f ca="1">IF(A44&lt;$B$1,VLOOKUP(A44,[1]DI!$A$4:$B$15000,2,FALSE),0)</f>
        <v>4.9000000000000002E-2</v>
      </c>
      <c r="E44" s="14">
        <f t="shared" ca="1" si="0"/>
        <v>1.0001898499999999</v>
      </c>
      <c r="F44" s="14">
        <f ca="1">(TRUNC(PRODUCT($E$12:$E43),16))</f>
        <v>1.00407019740264</v>
      </c>
      <c r="G44" s="14">
        <f t="shared" si="11"/>
        <v>1</v>
      </c>
      <c r="H44" s="14">
        <f t="shared" ca="1" si="1"/>
        <v>1.0040701999999999</v>
      </c>
      <c r="I44" s="13">
        <f t="shared" si="12"/>
        <v>5.0000000000000001E-3</v>
      </c>
      <c r="J44" s="35">
        <f t="shared" si="13"/>
        <v>43763</v>
      </c>
      <c r="K44" s="2">
        <f t="shared" si="14"/>
        <v>21</v>
      </c>
      <c r="L44" s="18">
        <f t="shared" si="15"/>
        <v>21</v>
      </c>
      <c r="M44" s="12">
        <f t="shared" si="2"/>
        <v>1.0004157149999999</v>
      </c>
      <c r="N44" s="12">
        <f t="shared" ca="1" si="3"/>
        <v>1.0044876069999999</v>
      </c>
      <c r="O44" s="18">
        <f t="shared" si="16"/>
        <v>0</v>
      </c>
      <c r="P44" s="14">
        <f t="shared" ca="1" si="4"/>
        <v>4487.6069999900001</v>
      </c>
      <c r="Q44" s="21">
        <f t="shared" si="5"/>
        <v>0</v>
      </c>
      <c r="R44" s="14">
        <f t="shared" si="6"/>
        <v>0</v>
      </c>
      <c r="S44" s="4" t="str">
        <f t="shared" si="17"/>
        <v>J=</v>
      </c>
      <c r="T44" s="35">
        <f t="shared" si="18"/>
        <v>44119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3">
        <f t="shared" si="9"/>
        <v>43796</v>
      </c>
      <c r="B45" s="73">
        <f t="shared" ca="1" si="26"/>
        <v>1004698.19099999</v>
      </c>
      <c r="C45" s="7">
        <f t="shared" si="10"/>
        <v>1000000</v>
      </c>
      <c r="D45" s="13">
        <f ca="1">IF(A45&lt;$B$1,VLOOKUP(A45,[1]DI!$A$4:$B$15000,2,FALSE),0)</f>
        <v>4.9000000000000002E-2</v>
      </c>
      <c r="E45" s="14">
        <f t="shared" ca="1" si="0"/>
        <v>1.0001898499999999</v>
      </c>
      <c r="F45" s="14">
        <f ca="1">(TRUNC(PRODUCT($E$12:$E44),16))</f>
        <v>1.0042608201296199</v>
      </c>
      <c r="G45" s="14">
        <f t="shared" si="11"/>
        <v>1</v>
      </c>
      <c r="H45" s="14">
        <f t="shared" ca="1" si="1"/>
        <v>1.0042608200000001</v>
      </c>
      <c r="I45" s="13">
        <f t="shared" si="12"/>
        <v>5.0000000000000001E-3</v>
      </c>
      <c r="J45" s="35">
        <f t="shared" si="13"/>
        <v>43763</v>
      </c>
      <c r="K45" s="2">
        <f t="shared" si="14"/>
        <v>22</v>
      </c>
      <c r="L45" s="18">
        <f t="shared" si="15"/>
        <v>22</v>
      </c>
      <c r="M45" s="12">
        <f t="shared" si="2"/>
        <v>1.0004355149999999</v>
      </c>
      <c r="N45" s="12">
        <f t="shared" ca="1" si="3"/>
        <v>1.0046981909999999</v>
      </c>
      <c r="O45" s="18">
        <f t="shared" si="16"/>
        <v>0</v>
      </c>
      <c r="P45" s="14">
        <f t="shared" ca="1" si="4"/>
        <v>4698.1909999899999</v>
      </c>
      <c r="Q45" s="21">
        <f t="shared" si="5"/>
        <v>0</v>
      </c>
      <c r="R45" s="14">
        <f t="shared" si="6"/>
        <v>0</v>
      </c>
      <c r="S45" s="4" t="str">
        <f t="shared" si="17"/>
        <v>J=</v>
      </c>
      <c r="T45" s="35">
        <f t="shared" si="18"/>
        <v>44119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3">
        <f t="shared" si="9"/>
        <v>43797</v>
      </c>
      <c r="B46" s="73">
        <f t="shared" ca="1" si="26"/>
        <v>1004908.823</v>
      </c>
      <c r="C46" s="7">
        <f t="shared" si="10"/>
        <v>1000000</v>
      </c>
      <c r="D46" s="13">
        <f ca="1">IF(A46&lt;$B$1,VLOOKUP(A46,[1]DI!$A$4:$B$15000,2,FALSE),0)</f>
        <v>4.9000000000000002E-2</v>
      </c>
      <c r="E46" s="14">
        <f t="shared" ca="1" si="0"/>
        <v>1.0001898499999999</v>
      </c>
      <c r="F46" s="14">
        <f ca="1">(TRUNC(PRODUCT($E$12:$E45),16))</f>
        <v>1.0044514790463199</v>
      </c>
      <c r="G46" s="14">
        <f t="shared" si="11"/>
        <v>1</v>
      </c>
      <c r="H46" s="14">
        <f t="shared" ca="1" si="1"/>
        <v>1.00445148</v>
      </c>
      <c r="I46" s="13">
        <f t="shared" si="12"/>
        <v>5.0000000000000001E-3</v>
      </c>
      <c r="J46" s="35">
        <f t="shared" si="13"/>
        <v>43763</v>
      </c>
      <c r="K46" s="2">
        <f t="shared" si="14"/>
        <v>23</v>
      </c>
      <c r="L46" s="18">
        <f t="shared" si="15"/>
        <v>23</v>
      </c>
      <c r="M46" s="12">
        <f t="shared" si="2"/>
        <v>1.000455316</v>
      </c>
      <c r="N46" s="12">
        <f t="shared" ca="1" si="3"/>
        <v>1.0049088230000001</v>
      </c>
      <c r="O46" s="18">
        <f t="shared" si="16"/>
        <v>0</v>
      </c>
      <c r="P46" s="14">
        <f t="shared" ca="1" si="4"/>
        <v>4908.8230000000003</v>
      </c>
      <c r="Q46" s="21">
        <f t="shared" si="5"/>
        <v>0</v>
      </c>
      <c r="R46" s="14">
        <f t="shared" si="6"/>
        <v>0</v>
      </c>
      <c r="S46" s="4" t="str">
        <f t="shared" si="17"/>
        <v>J=</v>
      </c>
      <c r="T46" s="35">
        <f t="shared" si="18"/>
        <v>44119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3">
        <f t="shared" si="9"/>
        <v>43798</v>
      </c>
      <c r="B47" s="73">
        <f t="shared" ca="1" si="26"/>
        <v>1005119.493</v>
      </c>
      <c r="C47" s="7">
        <f t="shared" si="10"/>
        <v>1000000</v>
      </c>
      <c r="D47" s="13">
        <f ca="1">IF(A47&lt;$B$1,VLOOKUP(A47,[1]DI!$A$4:$B$15000,2,FALSE),0)</f>
        <v>4.9000000000000002E-2</v>
      </c>
      <c r="E47" s="14">
        <f t="shared" ca="1" si="0"/>
        <v>1.0001898499999999</v>
      </c>
      <c r="F47" s="14">
        <f ca="1">(TRUNC(PRODUCT($E$12:$E46),16))</f>
        <v>1.0046421741596201</v>
      </c>
      <c r="G47" s="14">
        <f t="shared" si="11"/>
        <v>1</v>
      </c>
      <c r="H47" s="14">
        <f t="shared" ca="1" si="1"/>
        <v>1.0046421699999999</v>
      </c>
      <c r="I47" s="13">
        <f t="shared" si="12"/>
        <v>5.0000000000000001E-3</v>
      </c>
      <c r="J47" s="35">
        <f t="shared" si="13"/>
        <v>43763</v>
      </c>
      <c r="K47" s="2">
        <f t="shared" si="14"/>
        <v>24</v>
      </c>
      <c r="L47" s="18">
        <f t="shared" si="15"/>
        <v>24</v>
      </c>
      <c r="M47" s="12">
        <f t="shared" si="2"/>
        <v>1.0004751169999999</v>
      </c>
      <c r="N47" s="12">
        <f t="shared" ca="1" si="3"/>
        <v>1.005119493</v>
      </c>
      <c r="O47" s="18">
        <f t="shared" si="16"/>
        <v>0</v>
      </c>
      <c r="P47" s="14">
        <f t="shared" ca="1" si="4"/>
        <v>5119.4930000000004</v>
      </c>
      <c r="Q47" s="21">
        <f t="shared" si="5"/>
        <v>0</v>
      </c>
      <c r="R47" s="14">
        <f t="shared" si="6"/>
        <v>0</v>
      </c>
      <c r="S47" s="4" t="str">
        <f t="shared" si="17"/>
        <v>J=</v>
      </c>
      <c r="T47" s="35">
        <f t="shared" si="18"/>
        <v>44119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3">
        <f t="shared" si="9"/>
        <v>43799</v>
      </c>
      <c r="B48" s="73">
        <f t="shared" ca="1" si="26"/>
        <v>1005330.22</v>
      </c>
      <c r="C48" s="7">
        <f t="shared" si="10"/>
        <v>1000000</v>
      </c>
      <c r="D48" s="13">
        <f ca="1">IF(A48&lt;$B$1,VLOOKUP(A48,[1]DI!$A$4:$B$15000,2,FALSE),0)</f>
        <v>0</v>
      </c>
      <c r="E48" s="14">
        <f t="shared" ca="1" si="0"/>
        <v>1</v>
      </c>
      <c r="F48" s="14">
        <f ca="1">(TRUNC(PRODUCT($E$12:$E47),16))</f>
        <v>1.00483290547638</v>
      </c>
      <c r="G48" s="14">
        <f t="shared" si="11"/>
        <v>1</v>
      </c>
      <c r="H48" s="14">
        <f t="shared" ca="1" si="1"/>
        <v>1.00483291</v>
      </c>
      <c r="I48" s="13">
        <f t="shared" si="12"/>
        <v>5.0000000000000001E-3</v>
      </c>
      <c r="J48" s="35">
        <f t="shared" si="13"/>
        <v>43763</v>
      </c>
      <c r="K48" s="2">
        <f t="shared" si="14"/>
        <v>24</v>
      </c>
      <c r="L48" s="18">
        <f t="shared" si="15"/>
        <v>25</v>
      </c>
      <c r="M48" s="12">
        <f t="shared" si="2"/>
        <v>1.000494918</v>
      </c>
      <c r="N48" s="12">
        <f t="shared" ca="1" si="3"/>
        <v>1.0053302200000001</v>
      </c>
      <c r="O48" s="18">
        <f t="shared" si="16"/>
        <v>0</v>
      </c>
      <c r="P48" s="14">
        <f t="shared" ca="1" si="4"/>
        <v>5330.22</v>
      </c>
      <c r="Q48" s="21">
        <f t="shared" si="5"/>
        <v>0</v>
      </c>
      <c r="R48" s="14">
        <f t="shared" si="6"/>
        <v>0</v>
      </c>
      <c r="S48" s="4" t="str">
        <f t="shared" si="17"/>
        <v>J=</v>
      </c>
      <c r="T48" s="35">
        <f t="shared" si="18"/>
        <v>44119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3">
        <f t="shared" si="9"/>
        <v>43800</v>
      </c>
      <c r="B49" s="73">
        <f t="shared" ca="1" si="26"/>
        <v>1005330.22</v>
      </c>
      <c r="C49" s="7">
        <f t="shared" si="10"/>
        <v>1000000</v>
      </c>
      <c r="D49" s="13">
        <f ca="1">IF(A49&lt;$B$1,VLOOKUP(A49,[1]DI!$A$4:$B$15000,2,FALSE),0)</f>
        <v>0</v>
      </c>
      <c r="E49" s="14">
        <f t="shared" ca="1" si="0"/>
        <v>1</v>
      </c>
      <c r="F49" s="14">
        <f ca="1">(TRUNC(PRODUCT($E$12:$E48),16))</f>
        <v>1.00483290547638</v>
      </c>
      <c r="G49" s="14">
        <f t="shared" si="11"/>
        <v>1</v>
      </c>
      <c r="H49" s="14">
        <f t="shared" ca="1" si="1"/>
        <v>1.00483291</v>
      </c>
      <c r="I49" s="13">
        <f t="shared" si="12"/>
        <v>5.0000000000000001E-3</v>
      </c>
      <c r="J49" s="35">
        <f t="shared" si="13"/>
        <v>43763</v>
      </c>
      <c r="K49" s="2">
        <f t="shared" si="14"/>
        <v>24</v>
      </c>
      <c r="L49" s="18">
        <f t="shared" si="15"/>
        <v>25</v>
      </c>
      <c r="M49" s="12">
        <f t="shared" si="2"/>
        <v>1.000494918</v>
      </c>
      <c r="N49" s="12">
        <f t="shared" ca="1" si="3"/>
        <v>1.0053302200000001</v>
      </c>
      <c r="O49" s="18">
        <f t="shared" si="16"/>
        <v>0</v>
      </c>
      <c r="P49" s="14">
        <f t="shared" ca="1" si="4"/>
        <v>5330.22</v>
      </c>
      <c r="Q49" s="21">
        <f t="shared" si="5"/>
        <v>0</v>
      </c>
      <c r="R49" s="14">
        <f t="shared" si="6"/>
        <v>0</v>
      </c>
      <c r="S49" s="4" t="str">
        <f t="shared" si="17"/>
        <v>J=</v>
      </c>
      <c r="T49" s="35">
        <f t="shared" si="18"/>
        <v>44119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3">
        <f t="shared" si="9"/>
        <v>43801</v>
      </c>
      <c r="B50" s="73">
        <f t="shared" ca="1" si="26"/>
        <v>1005330.22</v>
      </c>
      <c r="C50" s="7">
        <f t="shared" si="10"/>
        <v>1000000</v>
      </c>
      <c r="D50" s="13">
        <f ca="1">IF(A50&lt;$B$1,VLOOKUP(A50,[1]DI!$A$4:$B$15000,2,FALSE),0)</f>
        <v>4.9000000000000002E-2</v>
      </c>
      <c r="E50" s="14">
        <f t="shared" ca="1" si="0"/>
        <v>1.0001898499999999</v>
      </c>
      <c r="F50" s="14">
        <f ca="1">(TRUNC(PRODUCT($E$12:$E49),16))</f>
        <v>1.00483290547638</v>
      </c>
      <c r="G50" s="14">
        <f t="shared" si="11"/>
        <v>1</v>
      </c>
      <c r="H50" s="14">
        <f t="shared" ca="1" si="1"/>
        <v>1.00483291</v>
      </c>
      <c r="I50" s="13">
        <f t="shared" si="12"/>
        <v>5.0000000000000001E-3</v>
      </c>
      <c r="J50" s="35">
        <f t="shared" si="13"/>
        <v>43763</v>
      </c>
      <c r="K50" s="2">
        <f t="shared" si="14"/>
        <v>25</v>
      </c>
      <c r="L50" s="18">
        <f t="shared" si="15"/>
        <v>25</v>
      </c>
      <c r="M50" s="12">
        <f t="shared" si="2"/>
        <v>1.000494918</v>
      </c>
      <c r="N50" s="12">
        <f t="shared" ca="1" si="3"/>
        <v>1.0053302200000001</v>
      </c>
      <c r="O50" s="18">
        <f t="shared" si="16"/>
        <v>0</v>
      </c>
      <c r="P50" s="14">
        <f t="shared" ca="1" si="4"/>
        <v>5330.22</v>
      </c>
      <c r="Q50" s="21">
        <f t="shared" si="5"/>
        <v>0</v>
      </c>
      <c r="R50" s="14">
        <f t="shared" si="6"/>
        <v>0</v>
      </c>
      <c r="S50" s="4" t="str">
        <f t="shared" si="17"/>
        <v>J=</v>
      </c>
      <c r="T50" s="35">
        <f t="shared" si="18"/>
        <v>44119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3">
        <f t="shared" si="9"/>
        <v>43802</v>
      </c>
      <c r="B51" s="73">
        <f t="shared" ca="1" si="26"/>
        <v>1005540.976</v>
      </c>
      <c r="C51" s="7">
        <f t="shared" si="10"/>
        <v>1000000</v>
      </c>
      <c r="D51" s="13">
        <f ca="1">IF(A51&lt;$B$1,VLOOKUP(A51,[1]DI!$A$4:$B$15000,2,FALSE),0)</f>
        <v>4.9000000000000002E-2</v>
      </c>
      <c r="E51" s="14">
        <f t="shared" ca="1" si="0"/>
        <v>1.0001898499999999</v>
      </c>
      <c r="F51" s="14">
        <f ca="1">(TRUNC(PRODUCT($E$12:$E50),16))</f>
        <v>1.00502367300349</v>
      </c>
      <c r="G51" s="14">
        <f t="shared" si="11"/>
        <v>1</v>
      </c>
      <c r="H51" s="14">
        <f t="shared" ca="1" si="1"/>
        <v>1.0050236699999999</v>
      </c>
      <c r="I51" s="13">
        <f t="shared" si="12"/>
        <v>5.0000000000000001E-3</v>
      </c>
      <c r="J51" s="35">
        <f t="shared" si="13"/>
        <v>43763</v>
      </c>
      <c r="K51" s="2">
        <f t="shared" si="14"/>
        <v>26</v>
      </c>
      <c r="L51" s="18">
        <f t="shared" si="15"/>
        <v>26</v>
      </c>
      <c r="M51" s="12">
        <f t="shared" si="2"/>
        <v>1.00051472</v>
      </c>
      <c r="N51" s="12">
        <f t="shared" ca="1" si="3"/>
        <v>1.005540976</v>
      </c>
      <c r="O51" s="18">
        <f t="shared" si="16"/>
        <v>0</v>
      </c>
      <c r="P51" s="14">
        <f t="shared" ca="1" si="4"/>
        <v>5540.9759999999997</v>
      </c>
      <c r="Q51" s="21">
        <f t="shared" si="5"/>
        <v>0</v>
      </c>
      <c r="R51" s="14">
        <f t="shared" si="6"/>
        <v>0</v>
      </c>
      <c r="S51" s="4" t="str">
        <f t="shared" si="17"/>
        <v>J=</v>
      </c>
      <c r="T51" s="35">
        <f t="shared" si="18"/>
        <v>44119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3">
        <f t="shared" si="9"/>
        <v>43803</v>
      </c>
      <c r="B52" s="73">
        <f t="shared" ca="1" si="26"/>
        <v>1005751.789</v>
      </c>
      <c r="C52" s="7">
        <f t="shared" si="10"/>
        <v>1000000</v>
      </c>
      <c r="D52" s="13">
        <f ca="1">IF(A52&lt;$B$1,VLOOKUP(A52,[1]DI!$A$4:$B$15000,2,FALSE),0)</f>
        <v>4.9000000000000002E-2</v>
      </c>
      <c r="E52" s="14">
        <f t="shared" ca="1" si="0"/>
        <v>1.0001898499999999</v>
      </c>
      <c r="F52" s="14">
        <f ca="1">(TRUNC(PRODUCT($E$12:$E51),16))</f>
        <v>1.0052144767478099</v>
      </c>
      <c r="G52" s="14">
        <f t="shared" si="11"/>
        <v>1</v>
      </c>
      <c r="H52" s="14">
        <f t="shared" ca="1" si="1"/>
        <v>1.00521448</v>
      </c>
      <c r="I52" s="13">
        <f t="shared" si="12"/>
        <v>5.0000000000000001E-3</v>
      </c>
      <c r="J52" s="35">
        <f t="shared" si="13"/>
        <v>43763</v>
      </c>
      <c r="K52" s="2">
        <f t="shared" si="14"/>
        <v>27</v>
      </c>
      <c r="L52" s="18">
        <f t="shared" si="15"/>
        <v>27</v>
      </c>
      <c r="M52" s="12">
        <f t="shared" si="2"/>
        <v>1.0005345219999999</v>
      </c>
      <c r="N52" s="12">
        <f t="shared" ca="1" si="3"/>
        <v>1.0057517890000001</v>
      </c>
      <c r="O52" s="18">
        <f t="shared" si="16"/>
        <v>0</v>
      </c>
      <c r="P52" s="14">
        <f t="shared" ca="1" si="4"/>
        <v>5751.7889999999998</v>
      </c>
      <c r="Q52" s="21">
        <f t="shared" si="5"/>
        <v>0</v>
      </c>
      <c r="R52" s="14">
        <f t="shared" si="6"/>
        <v>0</v>
      </c>
      <c r="S52" s="4" t="str">
        <f t="shared" si="17"/>
        <v>J=</v>
      </c>
      <c r="T52" s="35">
        <f t="shared" si="18"/>
        <v>44119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3">
        <f t="shared" si="9"/>
        <v>43804</v>
      </c>
      <c r="B53" s="73">
        <f t="shared" ca="1" si="26"/>
        <v>1005962.64099999</v>
      </c>
      <c r="C53" s="7">
        <f t="shared" si="10"/>
        <v>1000000</v>
      </c>
      <c r="D53" s="13">
        <f ca="1">IF(A53&lt;$B$1,VLOOKUP(A53,[1]DI!$A$4:$B$15000,2,FALSE),0)</f>
        <v>4.9000000000000002E-2</v>
      </c>
      <c r="E53" s="14">
        <f t="shared" ca="1" si="0"/>
        <v>1.0001898499999999</v>
      </c>
      <c r="F53" s="14">
        <f ca="1">(TRUNC(PRODUCT($E$12:$E52),16))</f>
        <v>1.00540531671622</v>
      </c>
      <c r="G53" s="14">
        <f t="shared" si="11"/>
        <v>1</v>
      </c>
      <c r="H53" s="14">
        <f t="shared" ca="1" si="1"/>
        <v>1.0054053199999999</v>
      </c>
      <c r="I53" s="13">
        <f t="shared" si="12"/>
        <v>5.0000000000000001E-3</v>
      </c>
      <c r="J53" s="35">
        <f t="shared" si="13"/>
        <v>43763</v>
      </c>
      <c r="K53" s="2">
        <f t="shared" si="14"/>
        <v>28</v>
      </c>
      <c r="L53" s="18">
        <f t="shared" si="15"/>
        <v>28</v>
      </c>
      <c r="M53" s="12">
        <f t="shared" si="2"/>
        <v>1.000554325</v>
      </c>
      <c r="N53" s="12">
        <f t="shared" ca="1" si="3"/>
        <v>1.005962641</v>
      </c>
      <c r="O53" s="18">
        <f t="shared" si="16"/>
        <v>0</v>
      </c>
      <c r="P53" s="14">
        <f t="shared" ca="1" si="4"/>
        <v>5962.6409999899997</v>
      </c>
      <c r="Q53" s="21">
        <f t="shared" si="5"/>
        <v>0</v>
      </c>
      <c r="R53" s="14">
        <f t="shared" si="6"/>
        <v>0</v>
      </c>
      <c r="S53" s="4" t="str">
        <f t="shared" si="17"/>
        <v>J=</v>
      </c>
      <c r="T53" s="35">
        <f t="shared" si="18"/>
        <v>44119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3">
        <f t="shared" si="9"/>
        <v>43805</v>
      </c>
      <c r="B54" s="73">
        <f t="shared" ca="1" si="26"/>
        <v>1006173.5309999899</v>
      </c>
      <c r="C54" s="7">
        <f t="shared" si="10"/>
        <v>1000000</v>
      </c>
      <c r="D54" s="13">
        <f ca="1">IF(A54&lt;$B$1,VLOOKUP(A54,[1]DI!$A$4:$B$15000,2,FALSE),0)</f>
        <v>4.9000000000000002E-2</v>
      </c>
      <c r="E54" s="14">
        <f t="shared" ca="1" si="0"/>
        <v>1.0001898499999999</v>
      </c>
      <c r="F54" s="14">
        <f ca="1">(TRUNC(PRODUCT($E$12:$E53),16))</f>
        <v>1.0055961929156001</v>
      </c>
      <c r="G54" s="14">
        <f t="shared" si="11"/>
        <v>1</v>
      </c>
      <c r="H54" s="14">
        <f t="shared" ca="1" si="1"/>
        <v>1.0055961899999999</v>
      </c>
      <c r="I54" s="13">
        <f t="shared" si="12"/>
        <v>5.0000000000000001E-3</v>
      </c>
      <c r="J54" s="35">
        <f t="shared" si="13"/>
        <v>43763</v>
      </c>
      <c r="K54" s="2">
        <f t="shared" si="14"/>
        <v>29</v>
      </c>
      <c r="L54" s="18">
        <f t="shared" si="15"/>
        <v>29</v>
      </c>
      <c r="M54" s="12">
        <f t="shared" si="2"/>
        <v>1.000574128</v>
      </c>
      <c r="N54" s="12">
        <f t="shared" ca="1" si="3"/>
        <v>1.006173531</v>
      </c>
      <c r="O54" s="18">
        <f t="shared" si="16"/>
        <v>0</v>
      </c>
      <c r="P54" s="14">
        <f t="shared" ca="1" si="4"/>
        <v>6173.5309999900001</v>
      </c>
      <c r="Q54" s="21">
        <f t="shared" si="5"/>
        <v>0</v>
      </c>
      <c r="R54" s="14">
        <f t="shared" si="6"/>
        <v>0</v>
      </c>
      <c r="S54" s="4" t="str">
        <f t="shared" si="17"/>
        <v>J=</v>
      </c>
      <c r="T54" s="35">
        <f t="shared" si="18"/>
        <v>44119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3">
        <f t="shared" si="9"/>
        <v>43806</v>
      </c>
      <c r="B55" s="73">
        <f t="shared" ca="1" si="26"/>
        <v>1006384.47799999</v>
      </c>
      <c r="C55" s="7">
        <f t="shared" si="10"/>
        <v>1000000</v>
      </c>
      <c r="D55" s="13">
        <f ca="1">IF(A55&lt;$B$1,VLOOKUP(A55,[1]DI!$A$4:$B$15000,2,FALSE),0)</f>
        <v>0</v>
      </c>
      <c r="E55" s="14">
        <f t="shared" ca="1" si="0"/>
        <v>1</v>
      </c>
      <c r="F55" s="14">
        <f ca="1">(TRUNC(PRODUCT($E$12:$E54),16))</f>
        <v>1.00578710535282</v>
      </c>
      <c r="G55" s="14">
        <f t="shared" si="11"/>
        <v>1</v>
      </c>
      <c r="H55" s="14">
        <f t="shared" ca="1" si="1"/>
        <v>1.00578711</v>
      </c>
      <c r="I55" s="13">
        <f t="shared" si="12"/>
        <v>5.0000000000000001E-3</v>
      </c>
      <c r="J55" s="35">
        <f t="shared" si="13"/>
        <v>43763</v>
      </c>
      <c r="K55" s="2">
        <f t="shared" si="14"/>
        <v>29</v>
      </c>
      <c r="L55" s="18">
        <f t="shared" si="15"/>
        <v>30</v>
      </c>
      <c r="M55" s="12">
        <f t="shared" si="2"/>
        <v>1.000593931</v>
      </c>
      <c r="N55" s="12">
        <f t="shared" ca="1" si="3"/>
        <v>1.006384478</v>
      </c>
      <c r="O55" s="18">
        <f t="shared" si="16"/>
        <v>0</v>
      </c>
      <c r="P55" s="14">
        <f t="shared" ca="1" si="4"/>
        <v>6384.4779999900002</v>
      </c>
      <c r="Q55" s="21">
        <f t="shared" si="5"/>
        <v>0</v>
      </c>
      <c r="R55" s="14">
        <f t="shared" si="6"/>
        <v>0</v>
      </c>
      <c r="S55" s="4" t="str">
        <f t="shared" si="17"/>
        <v>J=</v>
      </c>
      <c r="T55" s="35">
        <f t="shared" si="18"/>
        <v>44119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3">
        <f t="shared" si="9"/>
        <v>43807</v>
      </c>
      <c r="B56" s="73">
        <f t="shared" ca="1" si="26"/>
        <v>1006384.47799999</v>
      </c>
      <c r="C56" s="7">
        <f t="shared" si="10"/>
        <v>1000000</v>
      </c>
      <c r="D56" s="13">
        <f ca="1">IF(A56&lt;$B$1,VLOOKUP(A56,[1]DI!$A$4:$B$15000,2,FALSE),0)</f>
        <v>0</v>
      </c>
      <c r="E56" s="14">
        <f t="shared" ca="1" si="0"/>
        <v>1</v>
      </c>
      <c r="F56" s="14">
        <f ca="1">(TRUNC(PRODUCT($E$12:$E55),16))</f>
        <v>1.00578710535282</v>
      </c>
      <c r="G56" s="14">
        <f t="shared" si="11"/>
        <v>1</v>
      </c>
      <c r="H56" s="14">
        <f t="shared" ca="1" si="1"/>
        <v>1.00578711</v>
      </c>
      <c r="I56" s="13">
        <f t="shared" si="12"/>
        <v>5.0000000000000001E-3</v>
      </c>
      <c r="J56" s="35">
        <f t="shared" si="13"/>
        <v>43763</v>
      </c>
      <c r="K56" s="2">
        <f t="shared" si="14"/>
        <v>29</v>
      </c>
      <c r="L56" s="18">
        <f t="shared" si="15"/>
        <v>30</v>
      </c>
      <c r="M56" s="12">
        <f t="shared" si="2"/>
        <v>1.000593931</v>
      </c>
      <c r="N56" s="12">
        <f t="shared" ca="1" si="3"/>
        <v>1.006384478</v>
      </c>
      <c r="O56" s="18">
        <f t="shared" si="16"/>
        <v>0</v>
      </c>
      <c r="P56" s="14">
        <f t="shared" ca="1" si="4"/>
        <v>6384.4779999900002</v>
      </c>
      <c r="Q56" s="21">
        <f t="shared" si="5"/>
        <v>0</v>
      </c>
      <c r="R56" s="14">
        <f t="shared" si="6"/>
        <v>0</v>
      </c>
      <c r="S56" s="4" t="str">
        <f t="shared" si="17"/>
        <v>J=</v>
      </c>
      <c r="T56" s="35">
        <f t="shared" si="18"/>
        <v>44119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3">
        <f t="shared" si="9"/>
        <v>43808</v>
      </c>
      <c r="B57" s="73">
        <f t="shared" ca="1" si="26"/>
        <v>1006384.47799999</v>
      </c>
      <c r="C57" s="7">
        <f t="shared" si="10"/>
        <v>1000000</v>
      </c>
      <c r="D57" s="13">
        <f ca="1">IF(A57&lt;$B$1,VLOOKUP(A57,[1]DI!$A$4:$B$15000,2,FALSE),0)</f>
        <v>4.9000000000000002E-2</v>
      </c>
      <c r="E57" s="14">
        <f t="shared" ca="1" si="0"/>
        <v>1.0001898499999999</v>
      </c>
      <c r="F57" s="14">
        <f ca="1">(TRUNC(PRODUCT($E$12:$E56),16))</f>
        <v>1.00578710535282</v>
      </c>
      <c r="G57" s="14">
        <f t="shared" si="11"/>
        <v>1</v>
      </c>
      <c r="H57" s="14">
        <f t="shared" ca="1" si="1"/>
        <v>1.00578711</v>
      </c>
      <c r="I57" s="13">
        <f t="shared" si="12"/>
        <v>5.0000000000000001E-3</v>
      </c>
      <c r="J57" s="35">
        <f t="shared" si="13"/>
        <v>43763</v>
      </c>
      <c r="K57" s="2">
        <f t="shared" si="14"/>
        <v>30</v>
      </c>
      <c r="L57" s="18">
        <f t="shared" si="15"/>
        <v>30</v>
      </c>
      <c r="M57" s="12">
        <f t="shared" si="2"/>
        <v>1.000593931</v>
      </c>
      <c r="N57" s="12">
        <f t="shared" ca="1" si="3"/>
        <v>1.006384478</v>
      </c>
      <c r="O57" s="18">
        <f t="shared" si="16"/>
        <v>0</v>
      </c>
      <c r="P57" s="14">
        <f t="shared" ca="1" si="4"/>
        <v>6384.4779999900002</v>
      </c>
      <c r="Q57" s="21">
        <f t="shared" si="5"/>
        <v>0</v>
      </c>
      <c r="R57" s="14">
        <f t="shared" si="6"/>
        <v>0</v>
      </c>
      <c r="S57" s="4" t="str">
        <f t="shared" si="17"/>
        <v>J=</v>
      </c>
      <c r="T57" s="35">
        <f t="shared" si="18"/>
        <v>44119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3">
        <f t="shared" si="9"/>
        <v>43809</v>
      </c>
      <c r="B58" s="73">
        <f t="shared" ca="1" si="26"/>
        <v>1006595.45399999</v>
      </c>
      <c r="C58" s="7">
        <f t="shared" si="10"/>
        <v>1000000</v>
      </c>
      <c r="D58" s="13">
        <f ca="1">IF(A58&lt;$B$1,VLOOKUP(A58,[1]DI!$A$4:$B$15000,2,FALSE),0)</f>
        <v>4.9000000000000002E-2</v>
      </c>
      <c r="E58" s="14">
        <f t="shared" ca="1" si="0"/>
        <v>1.0001898499999999</v>
      </c>
      <c r="F58" s="14">
        <f ca="1">(TRUNC(PRODUCT($E$12:$E57),16))</f>
        <v>1.00597805403477</v>
      </c>
      <c r="G58" s="14">
        <f t="shared" si="11"/>
        <v>1</v>
      </c>
      <c r="H58" s="14">
        <f t="shared" ca="1" si="1"/>
        <v>1.00597805</v>
      </c>
      <c r="I58" s="13">
        <f t="shared" si="12"/>
        <v>5.0000000000000001E-3</v>
      </c>
      <c r="J58" s="35">
        <f t="shared" si="13"/>
        <v>43763</v>
      </c>
      <c r="K58" s="2">
        <f t="shared" si="14"/>
        <v>31</v>
      </c>
      <c r="L58" s="18">
        <f t="shared" si="15"/>
        <v>31</v>
      </c>
      <c r="M58" s="12">
        <f t="shared" si="2"/>
        <v>1.0006137349999999</v>
      </c>
      <c r="N58" s="12">
        <f t="shared" ca="1" si="3"/>
        <v>1.0065954539999999</v>
      </c>
      <c r="O58" s="18">
        <f t="shared" si="16"/>
        <v>0</v>
      </c>
      <c r="P58" s="14">
        <f t="shared" ca="1" si="4"/>
        <v>6595.4539999899998</v>
      </c>
      <c r="Q58" s="21">
        <f t="shared" si="5"/>
        <v>0</v>
      </c>
      <c r="R58" s="14">
        <f t="shared" si="6"/>
        <v>0</v>
      </c>
      <c r="S58" s="4" t="str">
        <f t="shared" si="17"/>
        <v>J=</v>
      </c>
      <c r="T58" s="35">
        <f t="shared" si="18"/>
        <v>44119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3">
        <f t="shared" si="9"/>
        <v>43810</v>
      </c>
      <c r="B59" s="73">
        <f t="shared" ca="1" si="26"/>
        <v>1006806.48699999</v>
      </c>
      <c r="C59" s="7">
        <f t="shared" si="10"/>
        <v>1000000</v>
      </c>
      <c r="D59" s="13">
        <f ca="1">IF(A59&lt;$B$1,VLOOKUP(A59,[1]DI!$A$4:$B$15000,2,FALSE),0)</f>
        <v>4.9000000000000002E-2</v>
      </c>
      <c r="E59" s="14">
        <f t="shared" ca="1" si="0"/>
        <v>1.0001898499999999</v>
      </c>
      <c r="F59" s="14">
        <f ca="1">(TRUNC(PRODUCT($E$12:$E58),16))</f>
        <v>1.00616903896833</v>
      </c>
      <c r="G59" s="14">
        <f t="shared" si="11"/>
        <v>1</v>
      </c>
      <c r="H59" s="14">
        <f t="shared" ca="1" si="1"/>
        <v>1.0061690400000001</v>
      </c>
      <c r="I59" s="13">
        <f t="shared" si="12"/>
        <v>5.0000000000000001E-3</v>
      </c>
      <c r="J59" s="35">
        <f t="shared" si="13"/>
        <v>43763</v>
      </c>
      <c r="K59" s="2">
        <f t="shared" si="14"/>
        <v>32</v>
      </c>
      <c r="L59" s="18">
        <f t="shared" si="15"/>
        <v>32</v>
      </c>
      <c r="M59" s="12">
        <f t="shared" si="2"/>
        <v>1.0006335390000001</v>
      </c>
      <c r="N59" s="12">
        <f t="shared" ca="1" si="3"/>
        <v>1.006806487</v>
      </c>
      <c r="O59" s="18">
        <f t="shared" si="16"/>
        <v>0</v>
      </c>
      <c r="P59" s="14">
        <f t="shared" ca="1" si="4"/>
        <v>6806.4869999900002</v>
      </c>
      <c r="Q59" s="21">
        <f t="shared" si="5"/>
        <v>0</v>
      </c>
      <c r="R59" s="14">
        <f t="shared" si="6"/>
        <v>0</v>
      </c>
      <c r="S59" s="4" t="str">
        <f t="shared" si="17"/>
        <v>J=</v>
      </c>
      <c r="T59" s="35">
        <f t="shared" si="18"/>
        <v>44119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3">
        <f t="shared" si="9"/>
        <v>43811</v>
      </c>
      <c r="B60" s="73">
        <f t="shared" ca="1" si="26"/>
        <v>1007017.55899999</v>
      </c>
      <c r="C60" s="7">
        <f t="shared" si="10"/>
        <v>1000000</v>
      </c>
      <c r="D60" s="13">
        <f ca="1">IF(A60&lt;$B$1,VLOOKUP(A60,[1]DI!$A$4:$B$15000,2,FALSE),0)</f>
        <v>4.4000000000000004E-2</v>
      </c>
      <c r="E60" s="14">
        <f t="shared" ca="1" si="0"/>
        <v>1.0001708899999999</v>
      </c>
      <c r="F60" s="14">
        <f ca="1">(TRUNC(PRODUCT($E$12:$E59),16))</f>
        <v>1.0063600601603799</v>
      </c>
      <c r="G60" s="14">
        <f t="shared" si="11"/>
        <v>1</v>
      </c>
      <c r="H60" s="14">
        <f t="shared" ca="1" si="1"/>
        <v>1.00636006</v>
      </c>
      <c r="I60" s="13">
        <f t="shared" si="12"/>
        <v>5.0000000000000001E-3</v>
      </c>
      <c r="J60" s="35">
        <f t="shared" si="13"/>
        <v>43763</v>
      </c>
      <c r="K60" s="2">
        <f t="shared" si="14"/>
        <v>33</v>
      </c>
      <c r="L60" s="18">
        <f t="shared" si="15"/>
        <v>33</v>
      </c>
      <c r="M60" s="12">
        <f t="shared" si="2"/>
        <v>1.0006533440000001</v>
      </c>
      <c r="N60" s="12">
        <f t="shared" ca="1" si="3"/>
        <v>1.0070175589999999</v>
      </c>
      <c r="O60" s="18">
        <f t="shared" si="16"/>
        <v>0</v>
      </c>
      <c r="P60" s="14">
        <f t="shared" ca="1" si="4"/>
        <v>7017.5589999900003</v>
      </c>
      <c r="Q60" s="21">
        <f t="shared" si="5"/>
        <v>0</v>
      </c>
      <c r="R60" s="14">
        <f t="shared" si="6"/>
        <v>0</v>
      </c>
      <c r="S60" s="4" t="str">
        <f t="shared" si="17"/>
        <v>J=</v>
      </c>
      <c r="T60" s="35">
        <f t="shared" si="18"/>
        <v>44119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3">
        <f t="shared" si="9"/>
        <v>43812</v>
      </c>
      <c r="B61" s="73">
        <f t="shared" ca="1" si="26"/>
        <v>1007209.586</v>
      </c>
      <c r="C61" s="7">
        <f t="shared" si="10"/>
        <v>1000000</v>
      </c>
      <c r="D61" s="13">
        <f ca="1">IF(A61&lt;$B$1,VLOOKUP(A61,[1]DI!$A$4:$B$15000,2,FALSE),0)</f>
        <v>4.4000000000000004E-2</v>
      </c>
      <c r="E61" s="14">
        <f t="shared" ca="1" si="0"/>
        <v>1.0001708899999999</v>
      </c>
      <c r="F61" s="14">
        <f ca="1">(TRUNC(PRODUCT($E$12:$E60),16))</f>
        <v>1.00653203703106</v>
      </c>
      <c r="G61" s="14">
        <f t="shared" si="11"/>
        <v>1</v>
      </c>
      <c r="H61" s="14">
        <f t="shared" ca="1" si="1"/>
        <v>1.00653204</v>
      </c>
      <c r="I61" s="13">
        <f t="shared" si="12"/>
        <v>5.0000000000000001E-3</v>
      </c>
      <c r="J61" s="35">
        <f t="shared" si="13"/>
        <v>43763</v>
      </c>
      <c r="K61" s="2">
        <f t="shared" si="14"/>
        <v>34</v>
      </c>
      <c r="L61" s="18">
        <f t="shared" si="15"/>
        <v>34</v>
      </c>
      <c r="M61" s="12">
        <f t="shared" si="2"/>
        <v>1.000673149</v>
      </c>
      <c r="N61" s="12">
        <f t="shared" ca="1" si="3"/>
        <v>1.0072095860000001</v>
      </c>
      <c r="O61" s="18">
        <f t="shared" si="16"/>
        <v>0</v>
      </c>
      <c r="P61" s="14">
        <f t="shared" ca="1" si="4"/>
        <v>7209.5860000000002</v>
      </c>
      <c r="Q61" s="21">
        <f t="shared" si="5"/>
        <v>0</v>
      </c>
      <c r="R61" s="14">
        <f t="shared" si="6"/>
        <v>0</v>
      </c>
      <c r="S61" s="4" t="str">
        <f t="shared" si="17"/>
        <v>J=</v>
      </c>
      <c r="T61" s="35">
        <f t="shared" si="18"/>
        <v>44119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3">
        <f t="shared" si="9"/>
        <v>43813</v>
      </c>
      <c r="B62" s="73">
        <f t="shared" ca="1" si="26"/>
        <v>1007401.64</v>
      </c>
      <c r="C62" s="7">
        <f t="shared" si="10"/>
        <v>1000000</v>
      </c>
      <c r="D62" s="13">
        <f ca="1">IF(A62&lt;$B$1,VLOOKUP(A62,[1]DI!$A$4:$B$15000,2,FALSE),0)</f>
        <v>0</v>
      </c>
      <c r="E62" s="14">
        <f t="shared" ca="1" si="0"/>
        <v>1</v>
      </c>
      <c r="F62" s="14">
        <f ca="1">(TRUNC(PRODUCT($E$12:$E61),16))</f>
        <v>1.00670404329087</v>
      </c>
      <c r="G62" s="14">
        <f t="shared" si="11"/>
        <v>1</v>
      </c>
      <c r="H62" s="14">
        <f t="shared" ca="1" si="1"/>
        <v>1.00670404</v>
      </c>
      <c r="I62" s="13">
        <f t="shared" si="12"/>
        <v>5.0000000000000001E-3</v>
      </c>
      <c r="J62" s="35">
        <f t="shared" si="13"/>
        <v>43763</v>
      </c>
      <c r="K62" s="2">
        <f t="shared" si="14"/>
        <v>34</v>
      </c>
      <c r="L62" s="18">
        <f t="shared" si="15"/>
        <v>35</v>
      </c>
      <c r="M62" s="12">
        <f t="shared" si="2"/>
        <v>1.000692954</v>
      </c>
      <c r="N62" s="12">
        <f t="shared" ca="1" si="3"/>
        <v>1.0074016400000001</v>
      </c>
      <c r="O62" s="18">
        <f t="shared" si="16"/>
        <v>0</v>
      </c>
      <c r="P62" s="14">
        <f t="shared" ca="1" si="4"/>
        <v>7401.64</v>
      </c>
      <c r="Q62" s="21">
        <f t="shared" si="5"/>
        <v>0</v>
      </c>
      <c r="R62" s="14">
        <f t="shared" si="6"/>
        <v>0</v>
      </c>
      <c r="S62" s="4" t="str">
        <f t="shared" si="17"/>
        <v>J=</v>
      </c>
      <c r="T62" s="35">
        <f t="shared" si="18"/>
        <v>44119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3">
        <f t="shared" si="9"/>
        <v>43814</v>
      </c>
      <c r="B63" s="73">
        <f t="shared" ca="1" si="26"/>
        <v>1007401.64</v>
      </c>
      <c r="C63" s="7">
        <f t="shared" si="10"/>
        <v>1000000</v>
      </c>
      <c r="D63" s="13">
        <f ca="1">IF(A63&lt;$B$1,VLOOKUP(A63,[1]DI!$A$4:$B$15000,2,FALSE),0)</f>
        <v>0</v>
      </c>
      <c r="E63" s="14">
        <f t="shared" ca="1" si="0"/>
        <v>1</v>
      </c>
      <c r="F63" s="14">
        <f ca="1">(TRUNC(PRODUCT($E$12:$E62),16))</f>
        <v>1.00670404329087</v>
      </c>
      <c r="G63" s="14">
        <f t="shared" si="11"/>
        <v>1</v>
      </c>
      <c r="H63" s="14">
        <f t="shared" ca="1" si="1"/>
        <v>1.00670404</v>
      </c>
      <c r="I63" s="13">
        <f t="shared" si="12"/>
        <v>5.0000000000000001E-3</v>
      </c>
      <c r="J63" s="35">
        <f t="shared" si="13"/>
        <v>43763</v>
      </c>
      <c r="K63" s="2">
        <f t="shared" si="14"/>
        <v>34</v>
      </c>
      <c r="L63" s="18">
        <f t="shared" si="15"/>
        <v>35</v>
      </c>
      <c r="M63" s="12">
        <f t="shared" si="2"/>
        <v>1.000692954</v>
      </c>
      <c r="N63" s="12">
        <f t="shared" ca="1" si="3"/>
        <v>1.0074016400000001</v>
      </c>
      <c r="O63" s="18">
        <f t="shared" si="16"/>
        <v>0</v>
      </c>
      <c r="P63" s="14">
        <f t="shared" ca="1" si="4"/>
        <v>7401.64</v>
      </c>
      <c r="Q63" s="21">
        <f t="shared" si="5"/>
        <v>0</v>
      </c>
      <c r="R63" s="14">
        <f t="shared" si="6"/>
        <v>0</v>
      </c>
      <c r="S63" s="4" t="str">
        <f t="shared" si="17"/>
        <v>J=</v>
      </c>
      <c r="T63" s="35">
        <f t="shared" si="18"/>
        <v>44119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3">
        <f t="shared" si="9"/>
        <v>43815</v>
      </c>
      <c r="B64" s="73">
        <f t="shared" ca="1" si="26"/>
        <v>1007401.64</v>
      </c>
      <c r="C64" s="7">
        <f t="shared" si="10"/>
        <v>1000000</v>
      </c>
      <c r="D64" s="13">
        <f ca="1">IF(A64&lt;$B$1,VLOOKUP(A64,[1]DI!$A$4:$B$15000,2,FALSE),0)</f>
        <v>4.4000000000000004E-2</v>
      </c>
      <c r="E64" s="14">
        <f t="shared" ca="1" si="0"/>
        <v>1.0001708899999999</v>
      </c>
      <c r="F64" s="14">
        <f ca="1">(TRUNC(PRODUCT($E$12:$E63),16))</f>
        <v>1.00670404329087</v>
      </c>
      <c r="G64" s="14">
        <f t="shared" si="11"/>
        <v>1</v>
      </c>
      <c r="H64" s="14">
        <f t="shared" ca="1" si="1"/>
        <v>1.00670404</v>
      </c>
      <c r="I64" s="13">
        <f t="shared" si="12"/>
        <v>5.0000000000000001E-3</v>
      </c>
      <c r="J64" s="35">
        <f t="shared" si="13"/>
        <v>43763</v>
      </c>
      <c r="K64" s="2">
        <f t="shared" si="14"/>
        <v>35</v>
      </c>
      <c r="L64" s="18">
        <f t="shared" si="15"/>
        <v>35</v>
      </c>
      <c r="M64" s="12">
        <f t="shared" si="2"/>
        <v>1.000692954</v>
      </c>
      <c r="N64" s="12">
        <f t="shared" ca="1" si="3"/>
        <v>1.0074016400000001</v>
      </c>
      <c r="O64" s="18">
        <f t="shared" si="16"/>
        <v>0</v>
      </c>
      <c r="P64" s="14">
        <f t="shared" ca="1" si="4"/>
        <v>7401.64</v>
      </c>
      <c r="Q64" s="21">
        <f t="shared" si="5"/>
        <v>0</v>
      </c>
      <c r="R64" s="14">
        <f t="shared" si="6"/>
        <v>0</v>
      </c>
      <c r="S64" s="4" t="str">
        <f t="shared" si="17"/>
        <v>J=</v>
      </c>
      <c r="T64" s="35">
        <f t="shared" si="18"/>
        <v>44119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3">
        <f t="shared" si="9"/>
        <v>43816</v>
      </c>
      <c r="B65" s="73">
        <f t="shared" ca="1" si="26"/>
        <v>1007593.74099999</v>
      </c>
      <c r="C65" s="7">
        <f t="shared" si="10"/>
        <v>1000000</v>
      </c>
      <c r="D65" s="13">
        <f ca="1">IF(A65&lt;$B$1,VLOOKUP(A65,[1]DI!$A$4:$B$15000,2,FALSE),0)</f>
        <v>4.4000000000000004E-2</v>
      </c>
      <c r="E65" s="14">
        <f t="shared" ca="1" si="0"/>
        <v>1.0001708899999999</v>
      </c>
      <c r="F65" s="14">
        <f ca="1">(TRUNC(PRODUCT($E$12:$E64),16))</f>
        <v>1.0068760789448301</v>
      </c>
      <c r="G65" s="14">
        <f t="shared" si="11"/>
        <v>1</v>
      </c>
      <c r="H65" s="14">
        <f t="shared" ca="1" si="1"/>
        <v>1.0068760800000001</v>
      </c>
      <c r="I65" s="13">
        <f t="shared" si="12"/>
        <v>5.0000000000000001E-3</v>
      </c>
      <c r="J65" s="35">
        <f t="shared" si="13"/>
        <v>43763</v>
      </c>
      <c r="K65" s="2">
        <f t="shared" si="14"/>
        <v>36</v>
      </c>
      <c r="L65" s="18">
        <f t="shared" si="15"/>
        <v>36</v>
      </c>
      <c r="M65" s="12">
        <f t="shared" si="2"/>
        <v>1.0007127600000001</v>
      </c>
      <c r="N65" s="12">
        <f t="shared" ca="1" si="3"/>
        <v>1.007593741</v>
      </c>
      <c r="O65" s="18">
        <f t="shared" si="16"/>
        <v>0</v>
      </c>
      <c r="P65" s="14">
        <f t="shared" ca="1" si="4"/>
        <v>7593.7409999900001</v>
      </c>
      <c r="Q65" s="21">
        <f t="shared" si="5"/>
        <v>0</v>
      </c>
      <c r="R65" s="14">
        <f t="shared" si="6"/>
        <v>0</v>
      </c>
      <c r="S65" s="4" t="str">
        <f t="shared" si="17"/>
        <v>J=</v>
      </c>
      <c r="T65" s="35">
        <f t="shared" si="18"/>
        <v>44119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3">
        <f t="shared" si="9"/>
        <v>43817</v>
      </c>
      <c r="B66" s="73">
        <f t="shared" ca="1" si="26"/>
        <v>1007785.8689999901</v>
      </c>
      <c r="C66" s="7">
        <f t="shared" si="10"/>
        <v>1000000</v>
      </c>
      <c r="D66" s="13">
        <f ca="1">IF(A66&lt;$B$1,VLOOKUP(A66,[1]DI!$A$4:$B$15000,2,FALSE),0)</f>
        <v>4.4000000000000004E-2</v>
      </c>
      <c r="E66" s="14">
        <f t="shared" ca="1" si="0"/>
        <v>1.0001708899999999</v>
      </c>
      <c r="F66" s="14">
        <f ca="1">(TRUNC(PRODUCT($E$12:$E65),16))</f>
        <v>1.0070481439979599</v>
      </c>
      <c r="G66" s="14">
        <f t="shared" si="11"/>
        <v>1</v>
      </c>
      <c r="H66" s="14">
        <f t="shared" ca="1" si="1"/>
        <v>1.00704814</v>
      </c>
      <c r="I66" s="13">
        <f t="shared" si="12"/>
        <v>5.0000000000000001E-3</v>
      </c>
      <c r="J66" s="35">
        <f t="shared" si="13"/>
        <v>43763</v>
      </c>
      <c r="K66" s="2">
        <f t="shared" si="14"/>
        <v>37</v>
      </c>
      <c r="L66" s="18">
        <f t="shared" si="15"/>
        <v>37</v>
      </c>
      <c r="M66" s="12">
        <f t="shared" si="2"/>
        <v>1.0007325659999999</v>
      </c>
      <c r="N66" s="12">
        <f t="shared" ca="1" si="3"/>
        <v>1.0077858689999999</v>
      </c>
      <c r="O66" s="18">
        <f t="shared" si="16"/>
        <v>0</v>
      </c>
      <c r="P66" s="14">
        <f t="shared" ca="1" si="4"/>
        <v>7785.8689999899998</v>
      </c>
      <c r="Q66" s="21">
        <f t="shared" si="5"/>
        <v>0</v>
      </c>
      <c r="R66" s="14">
        <f t="shared" si="6"/>
        <v>0</v>
      </c>
      <c r="S66" s="4" t="str">
        <f t="shared" si="17"/>
        <v>J=</v>
      </c>
      <c r="T66" s="35">
        <f t="shared" si="18"/>
        <v>44119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3">
        <f t="shared" si="9"/>
        <v>43818</v>
      </c>
      <c r="B67" s="73">
        <f t="shared" ca="1" si="26"/>
        <v>1007978.04399999</v>
      </c>
      <c r="C67" s="7">
        <f t="shared" si="10"/>
        <v>1000000</v>
      </c>
      <c r="D67" s="13">
        <f ca="1">IF(A67&lt;$B$1,VLOOKUP(A67,[1]DI!$A$4:$B$15000,2,FALSE),0)</f>
        <v>4.4000000000000004E-2</v>
      </c>
      <c r="E67" s="14">
        <f t="shared" ca="1" si="0"/>
        <v>1.0001708899999999</v>
      </c>
      <c r="F67" s="14">
        <f ca="1">(TRUNC(PRODUCT($E$12:$E66),16))</f>
        <v>1.00722023845528</v>
      </c>
      <c r="G67" s="14">
        <f t="shared" si="11"/>
        <v>1</v>
      </c>
      <c r="H67" s="14">
        <f t="shared" ca="1" si="1"/>
        <v>1.0072202400000001</v>
      </c>
      <c r="I67" s="13">
        <f t="shared" si="12"/>
        <v>5.0000000000000001E-3</v>
      </c>
      <c r="J67" s="35">
        <f t="shared" si="13"/>
        <v>43763</v>
      </c>
      <c r="K67" s="2">
        <f t="shared" si="14"/>
        <v>38</v>
      </c>
      <c r="L67" s="18">
        <f t="shared" si="15"/>
        <v>38</v>
      </c>
      <c r="M67" s="12">
        <f t="shared" si="2"/>
        <v>1.000752372</v>
      </c>
      <c r="N67" s="12">
        <f t="shared" ca="1" si="3"/>
        <v>1.0079780439999999</v>
      </c>
      <c r="O67" s="18">
        <f t="shared" si="16"/>
        <v>0</v>
      </c>
      <c r="P67" s="14">
        <f t="shared" ca="1" si="4"/>
        <v>7978.04399999</v>
      </c>
      <c r="Q67" s="21">
        <f t="shared" si="5"/>
        <v>0</v>
      </c>
      <c r="R67" s="14">
        <f t="shared" si="6"/>
        <v>0</v>
      </c>
      <c r="S67" s="4" t="str">
        <f t="shared" si="17"/>
        <v>J=</v>
      </c>
      <c r="T67" s="35">
        <f t="shared" si="18"/>
        <v>44119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3">
        <f t="shared" si="9"/>
        <v>43819</v>
      </c>
      <c r="B68" s="73">
        <f t="shared" ca="1" si="26"/>
        <v>1008170.247</v>
      </c>
      <c r="C68" s="7">
        <f t="shared" si="10"/>
        <v>1000000</v>
      </c>
      <c r="D68" s="13">
        <f ca="1">IF(A68&lt;$B$1,VLOOKUP(A68,[1]DI!$A$4:$B$15000,2,FALSE),0)</f>
        <v>4.4000000000000004E-2</v>
      </c>
      <c r="E68" s="14">
        <f t="shared" ca="1" si="0"/>
        <v>1.0001708899999999</v>
      </c>
      <c r="F68" s="14">
        <f ca="1">(TRUNC(PRODUCT($E$12:$E67),16))</f>
        <v>1.0073923623218299</v>
      </c>
      <c r="G68" s="14">
        <f t="shared" si="11"/>
        <v>1</v>
      </c>
      <c r="H68" s="14">
        <f t="shared" ca="1" si="1"/>
        <v>1.0073923600000001</v>
      </c>
      <c r="I68" s="13">
        <f t="shared" si="12"/>
        <v>5.0000000000000001E-3</v>
      </c>
      <c r="J68" s="35">
        <f t="shared" si="13"/>
        <v>43763</v>
      </c>
      <c r="K68" s="2">
        <f t="shared" si="14"/>
        <v>39</v>
      </c>
      <c r="L68" s="18">
        <f t="shared" si="15"/>
        <v>39</v>
      </c>
      <c r="M68" s="12">
        <f t="shared" si="2"/>
        <v>1.0007721789999999</v>
      </c>
      <c r="N68" s="12">
        <f t="shared" ca="1" si="3"/>
        <v>1.008170247</v>
      </c>
      <c r="O68" s="18">
        <f t="shared" si="16"/>
        <v>0</v>
      </c>
      <c r="P68" s="14">
        <f t="shared" ca="1" si="4"/>
        <v>8170.2470000000003</v>
      </c>
      <c r="Q68" s="21">
        <f t="shared" si="5"/>
        <v>0</v>
      </c>
      <c r="R68" s="14">
        <f t="shared" si="6"/>
        <v>0</v>
      </c>
      <c r="S68" s="4" t="str">
        <f t="shared" si="17"/>
        <v>J=</v>
      </c>
      <c r="T68" s="35">
        <f t="shared" si="18"/>
        <v>44119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3">
        <f t="shared" si="9"/>
        <v>43820</v>
      </c>
      <c r="B69" s="73">
        <f t="shared" ca="1" si="26"/>
        <v>1008362.498</v>
      </c>
      <c r="C69" s="7">
        <f t="shared" si="10"/>
        <v>1000000</v>
      </c>
      <c r="D69" s="13">
        <f ca="1">IF(A69&lt;$B$1,VLOOKUP(A69,[1]DI!$A$4:$B$15000,2,FALSE),0)</f>
        <v>0</v>
      </c>
      <c r="E69" s="14">
        <f t="shared" ca="1" si="0"/>
        <v>1</v>
      </c>
      <c r="F69" s="14">
        <f ca="1">(TRUNC(PRODUCT($E$12:$E68),16))</f>
        <v>1.0075645156026301</v>
      </c>
      <c r="G69" s="14">
        <f t="shared" si="11"/>
        <v>1</v>
      </c>
      <c r="H69" s="14">
        <f t="shared" ca="1" si="1"/>
        <v>1.0075645200000001</v>
      </c>
      <c r="I69" s="13">
        <f t="shared" si="12"/>
        <v>5.0000000000000001E-3</v>
      </c>
      <c r="J69" s="35">
        <f t="shared" si="13"/>
        <v>43763</v>
      </c>
      <c r="K69" s="2">
        <f t="shared" si="14"/>
        <v>39</v>
      </c>
      <c r="L69" s="18">
        <f t="shared" si="15"/>
        <v>40</v>
      </c>
      <c r="M69" s="12">
        <f t="shared" si="2"/>
        <v>1.0007919869999999</v>
      </c>
      <c r="N69" s="12">
        <f t="shared" ca="1" si="3"/>
        <v>1.0083624980000001</v>
      </c>
      <c r="O69" s="18">
        <f t="shared" si="16"/>
        <v>0</v>
      </c>
      <c r="P69" s="14">
        <f t="shared" ca="1" si="4"/>
        <v>8362.4979999999996</v>
      </c>
      <c r="Q69" s="21">
        <f t="shared" si="5"/>
        <v>0</v>
      </c>
      <c r="R69" s="14">
        <f t="shared" si="6"/>
        <v>0</v>
      </c>
      <c r="S69" s="4" t="str">
        <f t="shared" si="17"/>
        <v>J=</v>
      </c>
      <c r="T69" s="35">
        <f t="shared" si="18"/>
        <v>44119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3">
        <f t="shared" si="9"/>
        <v>43821</v>
      </c>
      <c r="B70" s="73">
        <f t="shared" ca="1" si="26"/>
        <v>1008362.498</v>
      </c>
      <c r="C70" s="7">
        <f t="shared" si="10"/>
        <v>1000000</v>
      </c>
      <c r="D70" s="13">
        <f ca="1">IF(A70&lt;$B$1,VLOOKUP(A70,[1]DI!$A$4:$B$15000,2,FALSE),0)</f>
        <v>0</v>
      </c>
      <c r="E70" s="14">
        <f t="shared" ca="1" si="0"/>
        <v>1</v>
      </c>
      <c r="F70" s="14">
        <f ca="1">(TRUNC(PRODUCT($E$12:$E69),16))</f>
        <v>1.0075645156026301</v>
      </c>
      <c r="G70" s="14">
        <f t="shared" si="11"/>
        <v>1</v>
      </c>
      <c r="H70" s="14">
        <f t="shared" ca="1" si="1"/>
        <v>1.0075645200000001</v>
      </c>
      <c r="I70" s="13">
        <f t="shared" si="12"/>
        <v>5.0000000000000001E-3</v>
      </c>
      <c r="J70" s="35">
        <f t="shared" si="13"/>
        <v>43763</v>
      </c>
      <c r="K70" s="2">
        <f t="shared" si="14"/>
        <v>39</v>
      </c>
      <c r="L70" s="18">
        <f t="shared" si="15"/>
        <v>40</v>
      </c>
      <c r="M70" s="12">
        <f t="shared" si="2"/>
        <v>1.0007919869999999</v>
      </c>
      <c r="N70" s="12">
        <f t="shared" ca="1" si="3"/>
        <v>1.0083624980000001</v>
      </c>
      <c r="O70" s="18">
        <f t="shared" si="16"/>
        <v>0</v>
      </c>
      <c r="P70" s="14">
        <f t="shared" ca="1" si="4"/>
        <v>8362.4979999999996</v>
      </c>
      <c r="Q70" s="21">
        <f t="shared" si="5"/>
        <v>0</v>
      </c>
      <c r="R70" s="14">
        <f t="shared" si="6"/>
        <v>0</v>
      </c>
      <c r="S70" s="4" t="str">
        <f t="shared" si="17"/>
        <v>J=</v>
      </c>
      <c r="T70" s="35">
        <f t="shared" si="18"/>
        <v>44119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3">
        <f t="shared" si="9"/>
        <v>43822</v>
      </c>
      <c r="B71" s="73">
        <f t="shared" ca="1" si="26"/>
        <v>1008362.498</v>
      </c>
      <c r="C71" s="7">
        <f t="shared" si="10"/>
        <v>1000000</v>
      </c>
      <c r="D71" s="13">
        <f ca="1">IF(A71&lt;$B$1,VLOOKUP(A71,[1]DI!$A$4:$B$15000,2,FALSE),0)</f>
        <v>4.4000000000000004E-2</v>
      </c>
      <c r="E71" s="14">
        <f t="shared" ca="1" si="0"/>
        <v>1.0001708899999999</v>
      </c>
      <c r="F71" s="14">
        <f ca="1">(TRUNC(PRODUCT($E$12:$E70),16))</f>
        <v>1.0075645156026301</v>
      </c>
      <c r="G71" s="14">
        <f t="shared" si="11"/>
        <v>1</v>
      </c>
      <c r="H71" s="14">
        <f t="shared" ca="1" si="1"/>
        <v>1.0075645200000001</v>
      </c>
      <c r="I71" s="13">
        <f t="shared" si="12"/>
        <v>5.0000000000000001E-3</v>
      </c>
      <c r="J71" s="35">
        <f t="shared" si="13"/>
        <v>43763</v>
      </c>
      <c r="K71" s="2">
        <f t="shared" si="14"/>
        <v>40</v>
      </c>
      <c r="L71" s="18">
        <f t="shared" si="15"/>
        <v>40</v>
      </c>
      <c r="M71" s="12">
        <f t="shared" si="2"/>
        <v>1.0007919869999999</v>
      </c>
      <c r="N71" s="12">
        <f t="shared" ca="1" si="3"/>
        <v>1.0083624980000001</v>
      </c>
      <c r="O71" s="18">
        <f t="shared" si="16"/>
        <v>0</v>
      </c>
      <c r="P71" s="14">
        <f t="shared" ca="1" si="4"/>
        <v>8362.4979999999996</v>
      </c>
      <c r="Q71" s="21">
        <f t="shared" si="5"/>
        <v>0</v>
      </c>
      <c r="R71" s="14">
        <f t="shared" si="6"/>
        <v>0</v>
      </c>
      <c r="S71" s="4" t="str">
        <f t="shared" si="17"/>
        <v>J=</v>
      </c>
      <c r="T71" s="35">
        <f t="shared" si="18"/>
        <v>44119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3">
        <f t="shared" si="9"/>
        <v>43823</v>
      </c>
      <c r="B72" s="73">
        <f t="shared" ca="1" si="26"/>
        <v>1008554.77499999</v>
      </c>
      <c r="C72" s="7">
        <f t="shared" si="10"/>
        <v>1000000</v>
      </c>
      <c r="D72" s="13">
        <f ca="1">IF(A72&lt;$B$1,VLOOKUP(A72,[1]DI!$A$4:$B$15000,2,FALSE),0)</f>
        <v>4.4000000000000004E-2</v>
      </c>
      <c r="E72" s="14">
        <f t="shared" ca="1" si="0"/>
        <v>1.0001708899999999</v>
      </c>
      <c r="F72" s="14">
        <f ca="1">(TRUNC(PRODUCT($E$12:$E71),16))</f>
        <v>1.0077366983027001</v>
      </c>
      <c r="G72" s="14">
        <f t="shared" si="11"/>
        <v>1</v>
      </c>
      <c r="H72" s="14">
        <f t="shared" ca="1" si="1"/>
        <v>1.0077366999999999</v>
      </c>
      <c r="I72" s="13">
        <f t="shared" si="12"/>
        <v>5.0000000000000001E-3</v>
      </c>
      <c r="J72" s="35">
        <f t="shared" si="13"/>
        <v>43763</v>
      </c>
      <c r="K72" s="2">
        <f t="shared" si="14"/>
        <v>41</v>
      </c>
      <c r="L72" s="18">
        <f t="shared" si="15"/>
        <v>41</v>
      </c>
      <c r="M72" s="12">
        <f t="shared" si="2"/>
        <v>1.0008117940000001</v>
      </c>
      <c r="N72" s="12">
        <f t="shared" ca="1" si="3"/>
        <v>1.0085547749999999</v>
      </c>
      <c r="O72" s="18">
        <f t="shared" si="16"/>
        <v>0</v>
      </c>
      <c r="P72" s="14">
        <f t="shared" ca="1" si="4"/>
        <v>8554.7749999900007</v>
      </c>
      <c r="Q72" s="21">
        <f t="shared" si="5"/>
        <v>0</v>
      </c>
      <c r="R72" s="14">
        <f t="shared" si="6"/>
        <v>0</v>
      </c>
      <c r="S72" s="4" t="str">
        <f t="shared" si="17"/>
        <v>J=</v>
      </c>
      <c r="T72" s="35">
        <f t="shared" si="18"/>
        <v>44119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3">
        <f t="shared" si="9"/>
        <v>43824</v>
      </c>
      <c r="B73" s="73">
        <f t="shared" ca="1" si="26"/>
        <v>1008747.08999999</v>
      </c>
      <c r="C73" s="7">
        <f t="shared" si="10"/>
        <v>1000000</v>
      </c>
      <c r="D73" s="13">
        <f ca="1">IF(A73&lt;$B$1,VLOOKUP(A73,[1]DI!$A$4:$B$15000,2,FALSE),0)</f>
        <v>0</v>
      </c>
      <c r="E73" s="14">
        <f t="shared" ca="1" si="0"/>
        <v>1</v>
      </c>
      <c r="F73" s="14">
        <f ca="1">(TRUNC(PRODUCT($E$12:$E72),16))</f>
        <v>1.00790891042707</v>
      </c>
      <c r="G73" s="14">
        <f t="shared" si="11"/>
        <v>1</v>
      </c>
      <c r="H73" s="14">
        <f t="shared" ca="1" si="1"/>
        <v>1.00790891</v>
      </c>
      <c r="I73" s="13">
        <f t="shared" si="12"/>
        <v>5.0000000000000001E-3</v>
      </c>
      <c r="J73" s="35">
        <f t="shared" si="13"/>
        <v>43763</v>
      </c>
      <c r="K73" s="2">
        <f t="shared" si="14"/>
        <v>41</v>
      </c>
      <c r="L73" s="18">
        <f t="shared" si="15"/>
        <v>42</v>
      </c>
      <c r="M73" s="12">
        <f t="shared" si="2"/>
        <v>1.000831603</v>
      </c>
      <c r="N73" s="12">
        <f t="shared" ca="1" si="3"/>
        <v>1.00874709</v>
      </c>
      <c r="O73" s="18">
        <f t="shared" si="16"/>
        <v>0</v>
      </c>
      <c r="P73" s="14">
        <f t="shared" ca="1" si="4"/>
        <v>8747.0899999899993</v>
      </c>
      <c r="Q73" s="21">
        <f t="shared" si="5"/>
        <v>0</v>
      </c>
      <c r="R73" s="14">
        <f t="shared" si="6"/>
        <v>0</v>
      </c>
      <c r="S73" s="4" t="str">
        <f t="shared" si="17"/>
        <v>J=</v>
      </c>
      <c r="T73" s="35">
        <f t="shared" si="18"/>
        <v>44119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3">
        <f t="shared" si="9"/>
        <v>43825</v>
      </c>
      <c r="B74" s="73">
        <f t="shared" ca="1" si="26"/>
        <v>1008747.08999999</v>
      </c>
      <c r="C74" s="7">
        <f t="shared" si="10"/>
        <v>1000000</v>
      </c>
      <c r="D74" s="13">
        <f ca="1">IF(A74&lt;$B$1,VLOOKUP(A74,[1]DI!$A$4:$B$15000,2,FALSE),0)</f>
        <v>4.4000000000000004E-2</v>
      </c>
      <c r="E74" s="14">
        <f t="shared" ca="1" si="0"/>
        <v>1.0001708899999999</v>
      </c>
      <c r="F74" s="14">
        <f ca="1">(TRUNC(PRODUCT($E$12:$E73),16))</f>
        <v>1.00790891042707</v>
      </c>
      <c r="G74" s="14">
        <f t="shared" si="11"/>
        <v>1</v>
      </c>
      <c r="H74" s="14">
        <f t="shared" ca="1" si="1"/>
        <v>1.00790891</v>
      </c>
      <c r="I74" s="13">
        <f t="shared" si="12"/>
        <v>5.0000000000000001E-3</v>
      </c>
      <c r="J74" s="35">
        <f t="shared" si="13"/>
        <v>43763</v>
      </c>
      <c r="K74" s="2">
        <f t="shared" si="14"/>
        <v>42</v>
      </c>
      <c r="L74" s="18">
        <f t="shared" si="15"/>
        <v>42</v>
      </c>
      <c r="M74" s="12">
        <f t="shared" si="2"/>
        <v>1.000831603</v>
      </c>
      <c r="N74" s="12">
        <f t="shared" ca="1" si="3"/>
        <v>1.00874709</v>
      </c>
      <c r="O74" s="18">
        <f t="shared" si="16"/>
        <v>0</v>
      </c>
      <c r="P74" s="14">
        <f t="shared" ca="1" si="4"/>
        <v>8747.0899999899993</v>
      </c>
      <c r="Q74" s="21">
        <f t="shared" si="5"/>
        <v>0</v>
      </c>
      <c r="R74" s="14">
        <f t="shared" si="6"/>
        <v>0</v>
      </c>
      <c r="S74" s="4" t="str">
        <f t="shared" si="17"/>
        <v>J=</v>
      </c>
      <c r="T74" s="35">
        <f t="shared" si="18"/>
        <v>44119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3">
        <f t="shared" si="9"/>
        <v>43826</v>
      </c>
      <c r="B75" s="73">
        <f t="shared" ca="1" si="26"/>
        <v>1008939.441</v>
      </c>
      <c r="C75" s="7">
        <f t="shared" si="10"/>
        <v>1000000</v>
      </c>
      <c r="D75" s="13">
        <f ca="1">IF(A75&lt;$B$1,VLOOKUP(A75,[1]DI!$A$4:$B$15000,2,FALSE),0)</f>
        <v>4.4000000000000004E-2</v>
      </c>
      <c r="E75" s="14">
        <f t="shared" ca="1" si="0"/>
        <v>1.0001708899999999</v>
      </c>
      <c r="F75" s="14">
        <f ca="1">(TRUNC(PRODUCT($E$12:$E74),16))</f>
        <v>1.00808115198078</v>
      </c>
      <c r="G75" s="14">
        <f t="shared" si="11"/>
        <v>1</v>
      </c>
      <c r="H75" s="14">
        <f t="shared" ca="1" si="1"/>
        <v>1.00808115</v>
      </c>
      <c r="I75" s="13">
        <f t="shared" si="12"/>
        <v>5.0000000000000001E-3</v>
      </c>
      <c r="J75" s="35">
        <f t="shared" si="13"/>
        <v>43763</v>
      </c>
      <c r="K75" s="2">
        <f t="shared" si="14"/>
        <v>43</v>
      </c>
      <c r="L75" s="18">
        <f t="shared" si="15"/>
        <v>43</v>
      </c>
      <c r="M75" s="12">
        <f t="shared" si="2"/>
        <v>1.000851411</v>
      </c>
      <c r="N75" s="12">
        <f t="shared" ca="1" si="3"/>
        <v>1.0089394410000001</v>
      </c>
      <c r="O75" s="18">
        <f t="shared" si="16"/>
        <v>0</v>
      </c>
      <c r="P75" s="14">
        <f t="shared" ca="1" si="4"/>
        <v>8939.4410000000007</v>
      </c>
      <c r="Q75" s="21">
        <f t="shared" si="5"/>
        <v>0</v>
      </c>
      <c r="R75" s="14">
        <f t="shared" si="6"/>
        <v>0</v>
      </c>
      <c r="S75" s="4" t="str">
        <f t="shared" si="17"/>
        <v>J=</v>
      </c>
      <c r="T75" s="35">
        <f t="shared" si="18"/>
        <v>44119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3">
        <f t="shared" si="9"/>
        <v>43827</v>
      </c>
      <c r="B76" s="73">
        <f t="shared" ca="1" si="26"/>
        <v>1009131.83099999</v>
      </c>
      <c r="C76" s="7">
        <f t="shared" si="10"/>
        <v>1000000</v>
      </c>
      <c r="D76" s="13">
        <f ca="1">IF(A76&lt;$B$1,VLOOKUP(A76,[1]DI!$A$4:$B$15000,2,FALSE),0)</f>
        <v>0</v>
      </c>
      <c r="E76" s="14">
        <f t="shared" ref="E76:E139" ca="1" si="27">ROUND(((1+D76)^(1/252)),8)</f>
        <v>1</v>
      </c>
      <c r="F76" s="14">
        <f ca="1">(TRUNC(PRODUCT($E$12:$E75),16))</f>
        <v>1.00825342296884</v>
      </c>
      <c r="G76" s="14">
        <f t="shared" si="11"/>
        <v>1</v>
      </c>
      <c r="H76" s="14">
        <f t="shared" ref="H76:H139" ca="1" si="28">ROUND(F76/G76,8)</f>
        <v>1.00825342</v>
      </c>
      <c r="I76" s="13">
        <f t="shared" si="12"/>
        <v>5.0000000000000001E-3</v>
      </c>
      <c r="J76" s="35">
        <f t="shared" si="13"/>
        <v>43763</v>
      </c>
      <c r="K76" s="2">
        <f t="shared" si="14"/>
        <v>43</v>
      </c>
      <c r="L76" s="18">
        <f t="shared" si="15"/>
        <v>44</v>
      </c>
      <c r="M76" s="12">
        <f t="shared" ref="M76:M139" si="29">ROUND((I76+1)^(L76/252),9)</f>
        <v>1.0008712200000001</v>
      </c>
      <c r="N76" s="12">
        <f t="shared" ref="N76:N139" ca="1" si="30">ROUND(H76*M76,9)</f>
        <v>1.0091318309999999</v>
      </c>
      <c r="O76" s="18">
        <f t="shared" si="16"/>
        <v>0</v>
      </c>
      <c r="P76" s="14">
        <f t="shared" ref="P76:P139" ca="1" si="31">TRUNC(((N76-1)*C76),8)</f>
        <v>9131.8309999899993</v>
      </c>
      <c r="Q76" s="21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7"/>
        <v>J=</v>
      </c>
      <c r="T76" s="35">
        <f t="shared" si="18"/>
        <v>44119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3">
        <f t="shared" ref="A77:A140" si="34">(A76+1)</f>
        <v>43828</v>
      </c>
      <c r="B77" s="73">
        <f t="shared" ca="1" si="26"/>
        <v>1009131.83099999</v>
      </c>
      <c r="C77" s="7">
        <f t="shared" ref="C77:C140" si="35">(C76-R76)</f>
        <v>1000000</v>
      </c>
      <c r="D77" s="13">
        <f ca="1">IF(A77&lt;$B$1,VLOOKUP(A77,[1]DI!$A$4:$B$15000,2,FALSE),0)</f>
        <v>0</v>
      </c>
      <c r="E77" s="14">
        <f t="shared" ca="1" si="27"/>
        <v>1</v>
      </c>
      <c r="F77" s="14">
        <f ca="1">(TRUNC(PRODUCT($E$12:$E76),16))</f>
        <v>1.00825342296884</v>
      </c>
      <c r="G77" s="14">
        <f t="shared" ref="G77:G140" si="36">IF(O76&gt;0,F76,G76)</f>
        <v>1</v>
      </c>
      <c r="H77" s="14">
        <f t="shared" ca="1" si="28"/>
        <v>1.00825342</v>
      </c>
      <c r="I77" s="13">
        <f t="shared" ref="I77:I140" si="37">I76</f>
        <v>5.0000000000000001E-3</v>
      </c>
      <c r="J77" s="35">
        <f t="shared" ref="J77:J140" si="38">IF(O76&gt;0,VLOOKUP(O76,W$12:AG$150,2),J76)</f>
        <v>43763</v>
      </c>
      <c r="K77" s="2">
        <f t="shared" ref="K77:K140" si="39">IF(A77&gt;J77,IF(NETWORKDAYS(J77,A77,$W$160:$W$544)-1=0,1,NETWORKDAYS(J77,A77,$W$160:$W$544)-1),0)</f>
        <v>43</v>
      </c>
      <c r="L77" s="18">
        <f t="shared" ref="L77:L140" si="40">IF(AND(K77=1,K76=1),1,IF(K77&gt;0,IF(K77=K76,K77+1,K77),0))</f>
        <v>44</v>
      </c>
      <c r="M77" s="12">
        <f t="shared" si="29"/>
        <v>1.0008712200000001</v>
      </c>
      <c r="N77" s="12">
        <f t="shared" ca="1" si="30"/>
        <v>1.0091318309999999</v>
      </c>
      <c r="O77" s="18">
        <f t="shared" ref="O77:O140" si="41">IF(VLOOKUP(A77,X$12:AE$150,8)=VLOOKUP(A76,X$12:AE$150,8),0,VLOOKUP(A77,X$12:AE$150,8))</f>
        <v>0</v>
      </c>
      <c r="P77" s="14">
        <f t="shared" ca="1" si="31"/>
        <v>9131.8309999899993</v>
      </c>
      <c r="Q77" s="21">
        <f t="shared" si="32"/>
        <v>0</v>
      </c>
      <c r="R77" s="14">
        <f t="shared" si="33"/>
        <v>0</v>
      </c>
      <c r="S77" s="4" t="str">
        <f t="shared" ref="S77:S140" si="42">IF(O76&gt;0,VLOOKUP(O76,W$12:AG$150,10),S76)</f>
        <v>J=</v>
      </c>
      <c r="T77" s="35">
        <f t="shared" ref="T77:T140" si="43">IF(O76&gt;0,VLOOKUP(O76,W$12:AG$150,11),T76)</f>
        <v>44119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3">
        <f t="shared" si="34"/>
        <v>43829</v>
      </c>
      <c r="B78" s="73">
        <f t="shared" ref="B78:B141" ca="1" si="44">IF(A78&lt;=TODAY(),C78+P78,IF(AND(A78&gt;TODAY(),A78&lt;=$B$1),IF(VLOOKUP(TODAY(),$A$10:$D$5000,4,FALSE)=0,"n.d",C78+P78),"n.d"))</f>
        <v>1009131.83099999</v>
      </c>
      <c r="C78" s="7">
        <f t="shared" si="35"/>
        <v>1000000</v>
      </c>
      <c r="D78" s="13">
        <f ca="1">IF(A78&lt;$B$1,VLOOKUP(A78,[1]DI!$A$4:$B$15000,2,FALSE),0)</f>
        <v>4.4000000000000004E-2</v>
      </c>
      <c r="E78" s="14">
        <f t="shared" ca="1" si="27"/>
        <v>1.0001708899999999</v>
      </c>
      <c r="F78" s="14">
        <f ca="1">(TRUNC(PRODUCT($E$12:$E77),16))</f>
        <v>1.00825342296884</v>
      </c>
      <c r="G78" s="14">
        <f t="shared" si="36"/>
        <v>1</v>
      </c>
      <c r="H78" s="14">
        <f t="shared" ca="1" si="28"/>
        <v>1.00825342</v>
      </c>
      <c r="I78" s="13">
        <f t="shared" si="37"/>
        <v>5.0000000000000001E-3</v>
      </c>
      <c r="J78" s="35">
        <f t="shared" si="38"/>
        <v>43763</v>
      </c>
      <c r="K78" s="2">
        <f t="shared" si="39"/>
        <v>44</v>
      </c>
      <c r="L78" s="18">
        <f t="shared" si="40"/>
        <v>44</v>
      </c>
      <c r="M78" s="12">
        <f t="shared" si="29"/>
        <v>1.0008712200000001</v>
      </c>
      <c r="N78" s="12">
        <f t="shared" ca="1" si="30"/>
        <v>1.0091318309999999</v>
      </c>
      <c r="O78" s="18">
        <f t="shared" si="41"/>
        <v>0</v>
      </c>
      <c r="P78" s="14">
        <f t="shared" ca="1" si="31"/>
        <v>9131.8309999899993</v>
      </c>
      <c r="Q78" s="21">
        <f t="shared" si="32"/>
        <v>0</v>
      </c>
      <c r="R78" s="14">
        <f t="shared" si="33"/>
        <v>0</v>
      </c>
      <c r="S78" s="4" t="str">
        <f t="shared" si="42"/>
        <v>J=</v>
      </c>
      <c r="T78" s="35">
        <f t="shared" si="43"/>
        <v>44119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3">
        <f t="shared" si="34"/>
        <v>43830</v>
      </c>
      <c r="B79" s="73">
        <f t="shared" ca="1" si="44"/>
        <v>1009324.257</v>
      </c>
      <c r="C79" s="7">
        <f t="shared" si="35"/>
        <v>1000000</v>
      </c>
      <c r="D79" s="13">
        <f ca="1">IF(A79&lt;$B$1,VLOOKUP(A79,[1]DI!$A$4:$B$15000,2,FALSE),0)</f>
        <v>4.4000000000000004E-2</v>
      </c>
      <c r="E79" s="14">
        <f t="shared" ca="1" si="27"/>
        <v>1.0001708899999999</v>
      </c>
      <c r="F79" s="14">
        <f ca="1">(TRUNC(PRODUCT($E$12:$E78),16))</f>
        <v>1.0084257233962901</v>
      </c>
      <c r="G79" s="14">
        <f t="shared" si="36"/>
        <v>1</v>
      </c>
      <c r="H79" s="14">
        <f t="shared" ca="1" si="28"/>
        <v>1.00842572</v>
      </c>
      <c r="I79" s="13">
        <f t="shared" si="37"/>
        <v>5.0000000000000001E-3</v>
      </c>
      <c r="J79" s="35">
        <f t="shared" si="38"/>
        <v>43763</v>
      </c>
      <c r="K79" s="2">
        <f t="shared" si="39"/>
        <v>45</v>
      </c>
      <c r="L79" s="18">
        <f t="shared" si="40"/>
        <v>45</v>
      </c>
      <c r="M79" s="12">
        <f t="shared" si="29"/>
        <v>1.0008910289999999</v>
      </c>
      <c r="N79" s="12">
        <f t="shared" ca="1" si="30"/>
        <v>1.0093242570000001</v>
      </c>
      <c r="O79" s="18">
        <f t="shared" si="41"/>
        <v>0</v>
      </c>
      <c r="P79" s="14">
        <f t="shared" ca="1" si="31"/>
        <v>9324.2569999999996</v>
      </c>
      <c r="Q79" s="21">
        <f t="shared" si="32"/>
        <v>0</v>
      </c>
      <c r="R79" s="14">
        <f t="shared" si="33"/>
        <v>0</v>
      </c>
      <c r="S79" s="4" t="str">
        <f t="shared" si="42"/>
        <v>J=</v>
      </c>
      <c r="T79" s="35">
        <f t="shared" si="43"/>
        <v>44119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3">
        <f t="shared" si="34"/>
        <v>43831</v>
      </c>
      <c r="B80" s="73">
        <f t="shared" ca="1" si="44"/>
        <v>1009516.71999999</v>
      </c>
      <c r="C80" s="7">
        <f t="shared" si="35"/>
        <v>1000000</v>
      </c>
      <c r="D80" s="13">
        <f ca="1">IF(A80&lt;$B$1,VLOOKUP(A80,[1]DI!$A$4:$B$15000,2,FALSE),0)</f>
        <v>0</v>
      </c>
      <c r="E80" s="14">
        <f t="shared" ca="1" si="27"/>
        <v>1</v>
      </c>
      <c r="F80" s="14">
        <f ca="1">(TRUNC(PRODUCT($E$12:$E79),16))</f>
        <v>1.00859805326816</v>
      </c>
      <c r="G80" s="14">
        <f t="shared" si="36"/>
        <v>1</v>
      </c>
      <c r="H80" s="14">
        <f t="shared" ca="1" si="28"/>
        <v>1.00859805</v>
      </c>
      <c r="I80" s="13">
        <f t="shared" si="37"/>
        <v>5.0000000000000001E-3</v>
      </c>
      <c r="J80" s="35">
        <f t="shared" si="38"/>
        <v>43763</v>
      </c>
      <c r="K80" s="2">
        <f t="shared" si="39"/>
        <v>45</v>
      </c>
      <c r="L80" s="18">
        <f t="shared" si="40"/>
        <v>46</v>
      </c>
      <c r="M80" s="12">
        <f t="shared" si="29"/>
        <v>1.0009108390000001</v>
      </c>
      <c r="N80" s="12">
        <f t="shared" ca="1" si="30"/>
        <v>1.0095167199999999</v>
      </c>
      <c r="O80" s="18">
        <f t="shared" si="41"/>
        <v>0</v>
      </c>
      <c r="P80" s="14">
        <f t="shared" ca="1" si="31"/>
        <v>9516.7199999900004</v>
      </c>
      <c r="Q80" s="21">
        <f t="shared" si="32"/>
        <v>0</v>
      </c>
      <c r="R80" s="14">
        <f t="shared" si="33"/>
        <v>0</v>
      </c>
      <c r="S80" s="4" t="str">
        <f t="shared" si="42"/>
        <v>J=</v>
      </c>
      <c r="T80" s="35">
        <f t="shared" si="43"/>
        <v>44119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3">
        <f t="shared" si="34"/>
        <v>43832</v>
      </c>
      <c r="B81" s="73">
        <f t="shared" ca="1" si="44"/>
        <v>1009516.71999999</v>
      </c>
      <c r="C81" s="7">
        <f t="shared" si="35"/>
        <v>1000000</v>
      </c>
      <c r="D81" s="13">
        <f ca="1">IF(A81&lt;$B$1,VLOOKUP(A81,[1]DI!$A$4:$B$15000,2,FALSE),0)</f>
        <v>4.4000000000000004E-2</v>
      </c>
      <c r="E81" s="14">
        <f t="shared" ca="1" si="27"/>
        <v>1.0001708899999999</v>
      </c>
      <c r="F81" s="14">
        <f ca="1">(TRUNC(PRODUCT($E$12:$E80),16))</f>
        <v>1.00859805326816</v>
      </c>
      <c r="G81" s="14">
        <f t="shared" si="36"/>
        <v>1</v>
      </c>
      <c r="H81" s="14">
        <f t="shared" ca="1" si="28"/>
        <v>1.00859805</v>
      </c>
      <c r="I81" s="13">
        <f t="shared" si="37"/>
        <v>5.0000000000000001E-3</v>
      </c>
      <c r="J81" s="35">
        <f t="shared" si="38"/>
        <v>43763</v>
      </c>
      <c r="K81" s="2">
        <f t="shared" si="39"/>
        <v>46</v>
      </c>
      <c r="L81" s="18">
        <f t="shared" si="40"/>
        <v>46</v>
      </c>
      <c r="M81" s="12">
        <f t="shared" si="29"/>
        <v>1.0009108390000001</v>
      </c>
      <c r="N81" s="12">
        <f t="shared" ca="1" si="30"/>
        <v>1.0095167199999999</v>
      </c>
      <c r="O81" s="18">
        <f t="shared" si="41"/>
        <v>0</v>
      </c>
      <c r="P81" s="14">
        <f t="shared" ca="1" si="31"/>
        <v>9516.7199999900004</v>
      </c>
      <c r="Q81" s="21">
        <f t="shared" si="32"/>
        <v>0</v>
      </c>
      <c r="R81" s="14">
        <f t="shared" si="33"/>
        <v>0</v>
      </c>
      <c r="S81" s="4" t="str">
        <f t="shared" si="42"/>
        <v>J=</v>
      </c>
      <c r="T81" s="35">
        <f t="shared" si="43"/>
        <v>44119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3">
        <f t="shared" si="34"/>
        <v>43833</v>
      </c>
      <c r="B82" s="73">
        <f t="shared" ca="1" si="44"/>
        <v>1009709.221</v>
      </c>
      <c r="C82" s="7">
        <f t="shared" si="35"/>
        <v>1000000</v>
      </c>
      <c r="D82" s="13">
        <f ca="1">IF(A82&lt;$B$1,VLOOKUP(A82,[1]DI!$A$4:$B$15000,2,FALSE),0)</f>
        <v>4.4000000000000004E-2</v>
      </c>
      <c r="E82" s="14">
        <f t="shared" ca="1" si="27"/>
        <v>1.0001708899999999</v>
      </c>
      <c r="F82" s="14">
        <f ca="1">(TRUNC(PRODUCT($E$12:$E81),16))</f>
        <v>1.0087704125894801</v>
      </c>
      <c r="G82" s="14">
        <f t="shared" si="36"/>
        <v>1</v>
      </c>
      <c r="H82" s="14">
        <f t="shared" ca="1" si="28"/>
        <v>1.0087704099999999</v>
      </c>
      <c r="I82" s="13">
        <f t="shared" si="37"/>
        <v>5.0000000000000001E-3</v>
      </c>
      <c r="J82" s="35">
        <f t="shared" si="38"/>
        <v>43763</v>
      </c>
      <c r="K82" s="2">
        <f t="shared" si="39"/>
        <v>47</v>
      </c>
      <c r="L82" s="18">
        <f t="shared" si="40"/>
        <v>47</v>
      </c>
      <c r="M82" s="12">
        <f t="shared" si="29"/>
        <v>1.0009306490000001</v>
      </c>
      <c r="N82" s="12">
        <f t="shared" ca="1" si="30"/>
        <v>1.009709221</v>
      </c>
      <c r="O82" s="18">
        <f t="shared" si="41"/>
        <v>0</v>
      </c>
      <c r="P82" s="14">
        <f t="shared" ca="1" si="31"/>
        <v>9709.2209999999995</v>
      </c>
      <c r="Q82" s="21">
        <f t="shared" si="32"/>
        <v>0</v>
      </c>
      <c r="R82" s="14">
        <f t="shared" si="33"/>
        <v>0</v>
      </c>
      <c r="S82" s="4" t="str">
        <f t="shared" si="42"/>
        <v>J=</v>
      </c>
      <c r="T82" s="35">
        <f t="shared" si="43"/>
        <v>44119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3">
        <f t="shared" si="34"/>
        <v>43834</v>
      </c>
      <c r="B83" s="73">
        <f t="shared" ca="1" si="44"/>
        <v>1009901.75899999</v>
      </c>
      <c r="C83" s="7">
        <f t="shared" si="35"/>
        <v>1000000</v>
      </c>
      <c r="D83" s="13">
        <f ca="1">IF(A83&lt;$B$1,VLOOKUP(A83,[1]DI!$A$4:$B$15000,2,FALSE),0)</f>
        <v>0</v>
      </c>
      <c r="E83" s="14">
        <f t="shared" ca="1" si="27"/>
        <v>1</v>
      </c>
      <c r="F83" s="14">
        <f ca="1">(TRUNC(PRODUCT($E$12:$E82),16))</f>
        <v>1.0089428013652899</v>
      </c>
      <c r="G83" s="14">
        <f t="shared" si="36"/>
        <v>1</v>
      </c>
      <c r="H83" s="14">
        <f t="shared" ca="1" si="28"/>
        <v>1.0089428</v>
      </c>
      <c r="I83" s="13">
        <f t="shared" si="37"/>
        <v>5.0000000000000001E-3</v>
      </c>
      <c r="J83" s="35">
        <f t="shared" si="38"/>
        <v>43763</v>
      </c>
      <c r="K83" s="2">
        <f t="shared" si="39"/>
        <v>47</v>
      </c>
      <c r="L83" s="18">
        <f t="shared" si="40"/>
        <v>48</v>
      </c>
      <c r="M83" s="12">
        <f t="shared" si="29"/>
        <v>1.000950459</v>
      </c>
      <c r="N83" s="12">
        <f t="shared" ca="1" si="30"/>
        <v>1.0099017589999999</v>
      </c>
      <c r="O83" s="18">
        <f t="shared" si="41"/>
        <v>0</v>
      </c>
      <c r="P83" s="14">
        <f t="shared" ca="1" si="31"/>
        <v>9901.7589999899992</v>
      </c>
      <c r="Q83" s="21">
        <f t="shared" si="32"/>
        <v>0</v>
      </c>
      <c r="R83" s="14">
        <f t="shared" si="33"/>
        <v>0</v>
      </c>
      <c r="S83" s="4" t="str">
        <f t="shared" si="42"/>
        <v>J=</v>
      </c>
      <c r="T83" s="35">
        <f t="shared" si="43"/>
        <v>44119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3">
        <f t="shared" si="34"/>
        <v>43835</v>
      </c>
      <c r="B84" s="73">
        <f t="shared" ca="1" si="44"/>
        <v>1009901.75899999</v>
      </c>
      <c r="C84" s="7">
        <f t="shared" si="35"/>
        <v>1000000</v>
      </c>
      <c r="D84" s="13">
        <f ca="1">IF(A84&lt;$B$1,VLOOKUP(A84,[1]DI!$A$4:$B$15000,2,FALSE),0)</f>
        <v>0</v>
      </c>
      <c r="E84" s="14">
        <f t="shared" ca="1" si="27"/>
        <v>1</v>
      </c>
      <c r="F84" s="14">
        <f ca="1">(TRUNC(PRODUCT($E$12:$E83),16))</f>
        <v>1.0089428013652899</v>
      </c>
      <c r="G84" s="14">
        <f t="shared" si="36"/>
        <v>1</v>
      </c>
      <c r="H84" s="14">
        <f t="shared" ca="1" si="28"/>
        <v>1.0089428</v>
      </c>
      <c r="I84" s="13">
        <f t="shared" si="37"/>
        <v>5.0000000000000001E-3</v>
      </c>
      <c r="J84" s="35">
        <f t="shared" si="38"/>
        <v>43763</v>
      </c>
      <c r="K84" s="2">
        <f t="shared" si="39"/>
        <v>47</v>
      </c>
      <c r="L84" s="18">
        <f t="shared" si="40"/>
        <v>48</v>
      </c>
      <c r="M84" s="12">
        <f t="shared" si="29"/>
        <v>1.000950459</v>
      </c>
      <c r="N84" s="12">
        <f t="shared" ca="1" si="30"/>
        <v>1.0099017589999999</v>
      </c>
      <c r="O84" s="18">
        <f t="shared" si="41"/>
        <v>0</v>
      </c>
      <c r="P84" s="14">
        <f t="shared" ca="1" si="31"/>
        <v>9901.7589999899992</v>
      </c>
      <c r="Q84" s="21">
        <f t="shared" si="32"/>
        <v>0</v>
      </c>
      <c r="R84" s="14">
        <f t="shared" si="33"/>
        <v>0</v>
      </c>
      <c r="S84" s="4" t="str">
        <f t="shared" si="42"/>
        <v>J=</v>
      </c>
      <c r="T84" s="35">
        <f t="shared" si="43"/>
        <v>44119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3">
        <f t="shared" si="34"/>
        <v>43836</v>
      </c>
      <c r="B85" s="73">
        <f t="shared" ca="1" si="44"/>
        <v>1009901.75899999</v>
      </c>
      <c r="C85" s="7">
        <f t="shared" si="35"/>
        <v>1000000</v>
      </c>
      <c r="D85" s="13">
        <f ca="1">IF(A85&lt;$B$1,VLOOKUP(A85,[1]DI!$A$4:$B$15000,2,FALSE),0)</f>
        <v>4.4000000000000004E-2</v>
      </c>
      <c r="E85" s="14">
        <f t="shared" ca="1" si="27"/>
        <v>1.0001708899999999</v>
      </c>
      <c r="F85" s="14">
        <f ca="1">(TRUNC(PRODUCT($E$12:$E84),16))</f>
        <v>1.0089428013652899</v>
      </c>
      <c r="G85" s="14">
        <f t="shared" si="36"/>
        <v>1</v>
      </c>
      <c r="H85" s="14">
        <f t="shared" ca="1" si="28"/>
        <v>1.0089428</v>
      </c>
      <c r="I85" s="13">
        <f t="shared" si="37"/>
        <v>5.0000000000000001E-3</v>
      </c>
      <c r="J85" s="35">
        <f t="shared" si="38"/>
        <v>43763</v>
      </c>
      <c r="K85" s="2">
        <f t="shared" si="39"/>
        <v>48</v>
      </c>
      <c r="L85" s="18">
        <f t="shared" si="40"/>
        <v>48</v>
      </c>
      <c r="M85" s="12">
        <f t="shared" si="29"/>
        <v>1.000950459</v>
      </c>
      <c r="N85" s="12">
        <f t="shared" ca="1" si="30"/>
        <v>1.0099017589999999</v>
      </c>
      <c r="O85" s="18">
        <f t="shared" si="41"/>
        <v>0</v>
      </c>
      <c r="P85" s="14">
        <f t="shared" ca="1" si="31"/>
        <v>9901.7589999899992</v>
      </c>
      <c r="Q85" s="21">
        <f t="shared" si="32"/>
        <v>0</v>
      </c>
      <c r="R85" s="14">
        <f t="shared" si="33"/>
        <v>0</v>
      </c>
      <c r="S85" s="4" t="str">
        <f t="shared" si="42"/>
        <v>J=</v>
      </c>
      <c r="T85" s="35">
        <f t="shared" si="43"/>
        <v>44119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3">
        <f t="shared" si="34"/>
        <v>43837</v>
      </c>
      <c r="B86" s="73">
        <f t="shared" ca="1" si="44"/>
        <v>1010094.33399999</v>
      </c>
      <c r="C86" s="7">
        <f t="shared" si="35"/>
        <v>1000000</v>
      </c>
      <c r="D86" s="13">
        <f ca="1">IF(A86&lt;$B$1,VLOOKUP(A86,[1]DI!$A$4:$B$15000,2,FALSE),0)</f>
        <v>4.4000000000000004E-2</v>
      </c>
      <c r="E86" s="14">
        <f t="shared" ca="1" si="27"/>
        <v>1.0001708899999999</v>
      </c>
      <c r="F86" s="14">
        <f ca="1">(TRUNC(PRODUCT($E$12:$E85),16))</f>
        <v>1.0091152196006199</v>
      </c>
      <c r="G86" s="14">
        <f t="shared" si="36"/>
        <v>1</v>
      </c>
      <c r="H86" s="14">
        <f t="shared" ca="1" si="28"/>
        <v>1.00911522</v>
      </c>
      <c r="I86" s="13">
        <f t="shared" si="37"/>
        <v>5.0000000000000001E-3</v>
      </c>
      <c r="J86" s="35">
        <f t="shared" si="38"/>
        <v>43763</v>
      </c>
      <c r="K86" s="2">
        <f t="shared" si="39"/>
        <v>49</v>
      </c>
      <c r="L86" s="18">
        <f t="shared" si="40"/>
        <v>49</v>
      </c>
      <c r="M86" s="12">
        <f t="shared" si="29"/>
        <v>1.0009702700000001</v>
      </c>
      <c r="N86" s="12">
        <f t="shared" ca="1" si="30"/>
        <v>1.0100943339999999</v>
      </c>
      <c r="O86" s="18">
        <f t="shared" si="41"/>
        <v>0</v>
      </c>
      <c r="P86" s="14">
        <f t="shared" ca="1" si="31"/>
        <v>10094.33399999</v>
      </c>
      <c r="Q86" s="21">
        <f t="shared" si="32"/>
        <v>0</v>
      </c>
      <c r="R86" s="14">
        <f t="shared" si="33"/>
        <v>0</v>
      </c>
      <c r="S86" s="4" t="str">
        <f t="shared" si="42"/>
        <v>J=</v>
      </c>
      <c r="T86" s="35">
        <f t="shared" si="43"/>
        <v>44119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3">
        <f t="shared" si="34"/>
        <v>43838</v>
      </c>
      <c r="B87" s="73">
        <f t="shared" ca="1" si="44"/>
        <v>1010286.947</v>
      </c>
      <c r="C87" s="7">
        <f t="shared" si="35"/>
        <v>1000000</v>
      </c>
      <c r="D87" s="13">
        <f ca="1">IF(A87&lt;$B$1,VLOOKUP(A87,[1]DI!$A$4:$B$15000,2,FALSE),0)</f>
        <v>4.4000000000000004E-2</v>
      </c>
      <c r="E87" s="14">
        <f t="shared" ca="1" si="27"/>
        <v>1.0001708899999999</v>
      </c>
      <c r="F87" s="14">
        <f ca="1">(TRUNC(PRODUCT($E$12:$E86),16))</f>
        <v>1.00928766730049</v>
      </c>
      <c r="G87" s="14">
        <f t="shared" si="36"/>
        <v>1</v>
      </c>
      <c r="H87" s="14">
        <f t="shared" ca="1" si="28"/>
        <v>1.00928767</v>
      </c>
      <c r="I87" s="13">
        <f t="shared" si="37"/>
        <v>5.0000000000000001E-3</v>
      </c>
      <c r="J87" s="35">
        <f t="shared" si="38"/>
        <v>43763</v>
      </c>
      <c r="K87" s="2">
        <f t="shared" si="39"/>
        <v>50</v>
      </c>
      <c r="L87" s="18">
        <f t="shared" si="40"/>
        <v>50</v>
      </c>
      <c r="M87" s="12">
        <f t="shared" si="29"/>
        <v>1.0009900810000001</v>
      </c>
      <c r="N87" s="12">
        <f t="shared" ca="1" si="30"/>
        <v>1.010286947</v>
      </c>
      <c r="O87" s="18">
        <f t="shared" si="41"/>
        <v>0</v>
      </c>
      <c r="P87" s="14">
        <f t="shared" ca="1" si="31"/>
        <v>10286.947</v>
      </c>
      <c r="Q87" s="21">
        <f t="shared" si="32"/>
        <v>0</v>
      </c>
      <c r="R87" s="14">
        <f t="shared" si="33"/>
        <v>0</v>
      </c>
      <c r="S87" s="4" t="str">
        <f t="shared" si="42"/>
        <v>J=</v>
      </c>
      <c r="T87" s="35">
        <f t="shared" si="43"/>
        <v>44119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3">
        <f t="shared" si="34"/>
        <v>43839</v>
      </c>
      <c r="B88" s="73">
        <f t="shared" ca="1" si="44"/>
        <v>1010479.5870000001</v>
      </c>
      <c r="C88" s="7">
        <f t="shared" si="35"/>
        <v>1000000</v>
      </c>
      <c r="D88" s="13">
        <f ca="1">IF(A88&lt;$B$1,VLOOKUP(A88,[1]DI!$A$4:$B$15000,2,FALSE),0)</f>
        <v>4.4000000000000004E-2</v>
      </c>
      <c r="E88" s="14">
        <f t="shared" ca="1" si="27"/>
        <v>1.0001708899999999</v>
      </c>
      <c r="F88" s="14">
        <f ca="1">(TRUNC(PRODUCT($E$12:$E87),16))</f>
        <v>1.00946014446996</v>
      </c>
      <c r="G88" s="14">
        <f t="shared" si="36"/>
        <v>1</v>
      </c>
      <c r="H88" s="14">
        <f t="shared" ca="1" si="28"/>
        <v>1.0094601400000001</v>
      </c>
      <c r="I88" s="13">
        <f t="shared" si="37"/>
        <v>5.0000000000000001E-3</v>
      </c>
      <c r="J88" s="35">
        <f t="shared" si="38"/>
        <v>43763</v>
      </c>
      <c r="K88" s="2">
        <f t="shared" si="39"/>
        <v>51</v>
      </c>
      <c r="L88" s="18">
        <f t="shared" si="40"/>
        <v>51</v>
      </c>
      <c r="M88" s="12">
        <f t="shared" si="29"/>
        <v>1.001009893</v>
      </c>
      <c r="N88" s="12">
        <f t="shared" ca="1" si="30"/>
        <v>1.0104795870000001</v>
      </c>
      <c r="O88" s="18">
        <f t="shared" si="41"/>
        <v>0</v>
      </c>
      <c r="P88" s="14">
        <f t="shared" ca="1" si="31"/>
        <v>10479.587</v>
      </c>
      <c r="Q88" s="21">
        <f t="shared" si="32"/>
        <v>0</v>
      </c>
      <c r="R88" s="14">
        <f t="shared" si="33"/>
        <v>0</v>
      </c>
      <c r="S88" s="4" t="str">
        <f t="shared" si="42"/>
        <v>J=</v>
      </c>
      <c r="T88" s="35">
        <f t="shared" si="43"/>
        <v>44119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3">
        <f t="shared" si="34"/>
        <v>43840</v>
      </c>
      <c r="B89" s="73">
        <f t="shared" ca="1" si="44"/>
        <v>1010672.274</v>
      </c>
      <c r="C89" s="7">
        <f t="shared" si="35"/>
        <v>1000000</v>
      </c>
      <c r="D89" s="13">
        <f ca="1">IF(A89&lt;$B$1,VLOOKUP(A89,[1]DI!$A$4:$B$15000,2,FALSE),0)</f>
        <v>4.4000000000000004E-2</v>
      </c>
      <c r="E89" s="14">
        <f t="shared" ca="1" si="27"/>
        <v>1.0001708899999999</v>
      </c>
      <c r="F89" s="14">
        <f ca="1">(TRUNC(PRODUCT($E$12:$E88),16))</f>
        <v>1.0096326511140501</v>
      </c>
      <c r="G89" s="14">
        <f t="shared" si="36"/>
        <v>1</v>
      </c>
      <c r="H89" s="14">
        <f t="shared" ca="1" si="28"/>
        <v>1.0096326499999999</v>
      </c>
      <c r="I89" s="13">
        <f t="shared" si="37"/>
        <v>5.0000000000000001E-3</v>
      </c>
      <c r="J89" s="35">
        <f t="shared" si="38"/>
        <v>43763</v>
      </c>
      <c r="K89" s="2">
        <f t="shared" si="39"/>
        <v>52</v>
      </c>
      <c r="L89" s="18">
        <f t="shared" si="40"/>
        <v>52</v>
      </c>
      <c r="M89" s="12">
        <f t="shared" si="29"/>
        <v>1.0010297050000001</v>
      </c>
      <c r="N89" s="12">
        <f t="shared" ca="1" si="30"/>
        <v>1.010672274</v>
      </c>
      <c r="O89" s="18">
        <f t="shared" si="41"/>
        <v>0</v>
      </c>
      <c r="P89" s="14">
        <f t="shared" ca="1" si="31"/>
        <v>10672.273999999999</v>
      </c>
      <c r="Q89" s="21">
        <f t="shared" si="32"/>
        <v>0</v>
      </c>
      <c r="R89" s="14">
        <f t="shared" si="33"/>
        <v>0</v>
      </c>
      <c r="S89" s="4" t="str">
        <f t="shared" si="42"/>
        <v>J=</v>
      </c>
      <c r="T89" s="35">
        <f t="shared" si="43"/>
        <v>44119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3">
        <f t="shared" si="34"/>
        <v>43841</v>
      </c>
      <c r="B90" s="73">
        <f t="shared" ca="1" si="44"/>
        <v>1010864.998</v>
      </c>
      <c r="C90" s="7">
        <f t="shared" si="35"/>
        <v>1000000</v>
      </c>
      <c r="D90" s="13">
        <f ca="1">IF(A90&lt;$B$1,VLOOKUP(A90,[1]DI!$A$4:$B$15000,2,FALSE),0)</f>
        <v>0</v>
      </c>
      <c r="E90" s="14">
        <f t="shared" ca="1" si="27"/>
        <v>1</v>
      </c>
      <c r="F90" s="14">
        <f ca="1">(TRUNC(PRODUCT($E$12:$E89),16))</f>
        <v>1.0098051872378</v>
      </c>
      <c r="G90" s="14">
        <f t="shared" si="36"/>
        <v>1</v>
      </c>
      <c r="H90" s="14">
        <f t="shared" ca="1" si="28"/>
        <v>1.00980519</v>
      </c>
      <c r="I90" s="13">
        <f t="shared" si="37"/>
        <v>5.0000000000000001E-3</v>
      </c>
      <c r="J90" s="35">
        <f t="shared" si="38"/>
        <v>43763</v>
      </c>
      <c r="K90" s="2">
        <f t="shared" si="39"/>
        <v>52</v>
      </c>
      <c r="L90" s="18">
        <f t="shared" si="40"/>
        <v>53</v>
      </c>
      <c r="M90" s="12">
        <f t="shared" si="29"/>
        <v>1.001049517</v>
      </c>
      <c r="N90" s="12">
        <f t="shared" ca="1" si="30"/>
        <v>1.010864998</v>
      </c>
      <c r="O90" s="18">
        <f t="shared" si="41"/>
        <v>0</v>
      </c>
      <c r="P90" s="14">
        <f t="shared" ca="1" si="31"/>
        <v>10864.998</v>
      </c>
      <c r="Q90" s="21">
        <f t="shared" si="32"/>
        <v>0</v>
      </c>
      <c r="R90" s="14">
        <f t="shared" si="33"/>
        <v>0</v>
      </c>
      <c r="S90" s="4" t="str">
        <f t="shared" si="42"/>
        <v>J=</v>
      </c>
      <c r="T90" s="35">
        <f t="shared" si="43"/>
        <v>44119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3">
        <f t="shared" si="34"/>
        <v>43842</v>
      </c>
      <c r="B91" s="73">
        <f t="shared" ca="1" si="44"/>
        <v>1010864.998</v>
      </c>
      <c r="C91" s="7">
        <f t="shared" si="35"/>
        <v>1000000</v>
      </c>
      <c r="D91" s="13">
        <f ca="1">IF(A91&lt;$B$1,VLOOKUP(A91,[1]DI!$A$4:$B$15000,2,FALSE),0)</f>
        <v>0</v>
      </c>
      <c r="E91" s="14">
        <f t="shared" ca="1" si="27"/>
        <v>1</v>
      </c>
      <c r="F91" s="14">
        <f ca="1">(TRUNC(PRODUCT($E$12:$E90),16))</f>
        <v>1.0098051872378</v>
      </c>
      <c r="G91" s="14">
        <f t="shared" si="36"/>
        <v>1</v>
      </c>
      <c r="H91" s="14">
        <f t="shared" ca="1" si="28"/>
        <v>1.00980519</v>
      </c>
      <c r="I91" s="13">
        <f t="shared" si="37"/>
        <v>5.0000000000000001E-3</v>
      </c>
      <c r="J91" s="35">
        <f t="shared" si="38"/>
        <v>43763</v>
      </c>
      <c r="K91" s="2">
        <f t="shared" si="39"/>
        <v>52</v>
      </c>
      <c r="L91" s="18">
        <f t="shared" si="40"/>
        <v>53</v>
      </c>
      <c r="M91" s="12">
        <f t="shared" si="29"/>
        <v>1.001049517</v>
      </c>
      <c r="N91" s="12">
        <f t="shared" ca="1" si="30"/>
        <v>1.010864998</v>
      </c>
      <c r="O91" s="18">
        <f t="shared" si="41"/>
        <v>0</v>
      </c>
      <c r="P91" s="14">
        <f t="shared" ca="1" si="31"/>
        <v>10864.998</v>
      </c>
      <c r="Q91" s="21">
        <f t="shared" si="32"/>
        <v>0</v>
      </c>
      <c r="R91" s="14">
        <f t="shared" si="33"/>
        <v>0</v>
      </c>
      <c r="S91" s="4" t="str">
        <f t="shared" si="42"/>
        <v>J=</v>
      </c>
      <c r="T91" s="35">
        <f t="shared" si="43"/>
        <v>44119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3">
        <f t="shared" si="34"/>
        <v>43843</v>
      </c>
      <c r="B92" s="73">
        <f t="shared" ca="1" si="44"/>
        <v>1010864.998</v>
      </c>
      <c r="C92" s="7">
        <f t="shared" si="35"/>
        <v>1000000</v>
      </c>
      <c r="D92" s="13">
        <f ca="1">IF(A92&lt;$B$1,VLOOKUP(A92,[1]DI!$A$4:$B$15000,2,FALSE),0)</f>
        <v>4.4000000000000004E-2</v>
      </c>
      <c r="E92" s="14">
        <f t="shared" ca="1" si="27"/>
        <v>1.0001708899999999</v>
      </c>
      <c r="F92" s="14">
        <f ca="1">(TRUNC(PRODUCT($E$12:$E91),16))</f>
        <v>1.0098051872378</v>
      </c>
      <c r="G92" s="14">
        <f t="shared" si="36"/>
        <v>1</v>
      </c>
      <c r="H92" s="14">
        <f t="shared" ca="1" si="28"/>
        <v>1.00980519</v>
      </c>
      <c r="I92" s="13">
        <f t="shared" si="37"/>
        <v>5.0000000000000001E-3</v>
      </c>
      <c r="J92" s="35">
        <f t="shared" si="38"/>
        <v>43763</v>
      </c>
      <c r="K92" s="2">
        <f t="shared" si="39"/>
        <v>53</v>
      </c>
      <c r="L92" s="18">
        <f t="shared" si="40"/>
        <v>53</v>
      </c>
      <c r="M92" s="12">
        <f t="shared" si="29"/>
        <v>1.001049517</v>
      </c>
      <c r="N92" s="12">
        <f t="shared" ca="1" si="30"/>
        <v>1.010864998</v>
      </c>
      <c r="O92" s="18">
        <f t="shared" si="41"/>
        <v>0</v>
      </c>
      <c r="P92" s="14">
        <f t="shared" ca="1" si="31"/>
        <v>10864.998</v>
      </c>
      <c r="Q92" s="21">
        <f t="shared" si="32"/>
        <v>0</v>
      </c>
      <c r="R92" s="14">
        <f t="shared" si="33"/>
        <v>0</v>
      </c>
      <c r="S92" s="4" t="str">
        <f t="shared" si="42"/>
        <v>J=</v>
      </c>
      <c r="T92" s="35">
        <f t="shared" si="43"/>
        <v>44119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3">
        <f t="shared" si="34"/>
        <v>43844</v>
      </c>
      <c r="B93" s="73">
        <f t="shared" ca="1" si="44"/>
        <v>1011057.75</v>
      </c>
      <c r="C93" s="7">
        <f t="shared" si="35"/>
        <v>1000000</v>
      </c>
      <c r="D93" s="13">
        <f ca="1">IF(A93&lt;$B$1,VLOOKUP(A93,[1]DI!$A$4:$B$15000,2,FALSE),0)</f>
        <v>4.4000000000000004E-2</v>
      </c>
      <c r="E93" s="14">
        <f t="shared" ca="1" si="27"/>
        <v>1.0001708899999999</v>
      </c>
      <c r="F93" s="14">
        <f ca="1">(TRUNC(PRODUCT($E$12:$E92),16))</f>
        <v>1.0099777528462399</v>
      </c>
      <c r="G93" s="14">
        <f t="shared" si="36"/>
        <v>1</v>
      </c>
      <c r="H93" s="14">
        <f t="shared" ca="1" si="28"/>
        <v>1.00997775</v>
      </c>
      <c r="I93" s="13">
        <f t="shared" si="37"/>
        <v>5.0000000000000001E-3</v>
      </c>
      <c r="J93" s="35">
        <f t="shared" si="38"/>
        <v>43763</v>
      </c>
      <c r="K93" s="2">
        <f t="shared" si="39"/>
        <v>54</v>
      </c>
      <c r="L93" s="18">
        <f t="shared" si="40"/>
        <v>54</v>
      </c>
      <c r="M93" s="12">
        <f t="shared" si="29"/>
        <v>1.00106933</v>
      </c>
      <c r="N93" s="12">
        <f t="shared" ca="1" si="30"/>
        <v>1.01105775</v>
      </c>
      <c r="O93" s="18">
        <f t="shared" si="41"/>
        <v>0</v>
      </c>
      <c r="P93" s="14">
        <f t="shared" ca="1" si="31"/>
        <v>11057.75</v>
      </c>
      <c r="Q93" s="21">
        <f t="shared" si="32"/>
        <v>0</v>
      </c>
      <c r="R93" s="14">
        <f t="shared" si="33"/>
        <v>0</v>
      </c>
      <c r="S93" s="4" t="str">
        <f t="shared" si="42"/>
        <v>J=</v>
      </c>
      <c r="T93" s="35">
        <f t="shared" si="43"/>
        <v>44119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3">
        <f t="shared" si="34"/>
        <v>43845</v>
      </c>
      <c r="B94" s="73">
        <f t="shared" ca="1" si="44"/>
        <v>1011250.548</v>
      </c>
      <c r="C94" s="7">
        <f t="shared" si="35"/>
        <v>1000000</v>
      </c>
      <c r="D94" s="13">
        <f ca="1">IF(A94&lt;$B$1,VLOOKUP(A94,[1]DI!$A$4:$B$15000,2,FALSE),0)</f>
        <v>4.4000000000000004E-2</v>
      </c>
      <c r="E94" s="14">
        <f t="shared" ca="1" si="27"/>
        <v>1.0001708899999999</v>
      </c>
      <c r="F94" s="14">
        <f ca="1">(TRUNC(PRODUCT($E$12:$E93),16))</f>
        <v>1.01015034794443</v>
      </c>
      <c r="G94" s="14">
        <f t="shared" si="36"/>
        <v>1</v>
      </c>
      <c r="H94" s="14">
        <f t="shared" ca="1" si="28"/>
        <v>1.01015035</v>
      </c>
      <c r="I94" s="13">
        <f t="shared" si="37"/>
        <v>5.0000000000000001E-3</v>
      </c>
      <c r="J94" s="35">
        <f t="shared" si="38"/>
        <v>43763</v>
      </c>
      <c r="K94" s="2">
        <f t="shared" si="39"/>
        <v>55</v>
      </c>
      <c r="L94" s="18">
        <f t="shared" si="40"/>
        <v>55</v>
      </c>
      <c r="M94" s="12">
        <f t="shared" si="29"/>
        <v>1.001089143</v>
      </c>
      <c r="N94" s="12">
        <f t="shared" ca="1" si="30"/>
        <v>1.011250548</v>
      </c>
      <c r="O94" s="18">
        <f t="shared" si="41"/>
        <v>0</v>
      </c>
      <c r="P94" s="14">
        <f t="shared" ca="1" si="31"/>
        <v>11250.548000000001</v>
      </c>
      <c r="Q94" s="21">
        <f t="shared" si="32"/>
        <v>0</v>
      </c>
      <c r="R94" s="14">
        <f t="shared" si="33"/>
        <v>0</v>
      </c>
      <c r="S94" s="4" t="str">
        <f t="shared" si="42"/>
        <v>J=</v>
      </c>
      <c r="T94" s="35">
        <f t="shared" si="43"/>
        <v>44119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3">
        <f t="shared" si="34"/>
        <v>43846</v>
      </c>
      <c r="B95" s="73">
        <f t="shared" ca="1" si="44"/>
        <v>1011443.375</v>
      </c>
      <c r="C95" s="7">
        <f t="shared" si="35"/>
        <v>1000000</v>
      </c>
      <c r="D95" s="13">
        <f ca="1">IF(A95&lt;$B$1,VLOOKUP(A95,[1]DI!$A$4:$B$15000,2,FALSE),0)</f>
        <v>4.4000000000000004E-2</v>
      </c>
      <c r="E95" s="14">
        <f t="shared" ca="1" si="27"/>
        <v>1.0001708899999999</v>
      </c>
      <c r="F95" s="14">
        <f ca="1">(TRUNC(PRODUCT($E$12:$E94),16))</f>
        <v>1.0103229725373899</v>
      </c>
      <c r="G95" s="14">
        <f t="shared" si="36"/>
        <v>1</v>
      </c>
      <c r="H95" s="14">
        <f t="shared" ca="1" si="28"/>
        <v>1.01032297</v>
      </c>
      <c r="I95" s="13">
        <f t="shared" si="37"/>
        <v>5.0000000000000001E-3</v>
      </c>
      <c r="J95" s="35">
        <f t="shared" si="38"/>
        <v>43763</v>
      </c>
      <c r="K95" s="2">
        <f t="shared" si="39"/>
        <v>56</v>
      </c>
      <c r="L95" s="18">
        <f t="shared" si="40"/>
        <v>56</v>
      </c>
      <c r="M95" s="12">
        <f t="shared" si="29"/>
        <v>1.001108957</v>
      </c>
      <c r="N95" s="12">
        <f t="shared" ca="1" si="30"/>
        <v>1.011443375</v>
      </c>
      <c r="O95" s="18">
        <f t="shared" si="41"/>
        <v>0</v>
      </c>
      <c r="P95" s="14">
        <f t="shared" ca="1" si="31"/>
        <v>11443.375</v>
      </c>
      <c r="Q95" s="21">
        <f t="shared" si="32"/>
        <v>0</v>
      </c>
      <c r="R95" s="14">
        <f t="shared" si="33"/>
        <v>0</v>
      </c>
      <c r="S95" s="4" t="str">
        <f t="shared" si="42"/>
        <v>J=</v>
      </c>
      <c r="T95" s="35">
        <f t="shared" si="43"/>
        <v>44119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3">
        <f t="shared" si="34"/>
        <v>43847</v>
      </c>
      <c r="B96" s="73">
        <f t="shared" ca="1" si="44"/>
        <v>1011636.248</v>
      </c>
      <c r="C96" s="7">
        <f t="shared" si="35"/>
        <v>1000000</v>
      </c>
      <c r="D96" s="13">
        <f ca="1">IF(A96&lt;$B$1,VLOOKUP(A96,[1]DI!$A$4:$B$15000,2,FALSE),0)</f>
        <v>4.4000000000000004E-2</v>
      </c>
      <c r="E96" s="14">
        <f t="shared" ca="1" si="27"/>
        <v>1.0001708899999999</v>
      </c>
      <c r="F96" s="14">
        <f ca="1">(TRUNC(PRODUCT($E$12:$E95),16))</f>
        <v>1.0104956266301599</v>
      </c>
      <c r="G96" s="14">
        <f t="shared" si="36"/>
        <v>1</v>
      </c>
      <c r="H96" s="14">
        <f t="shared" ca="1" si="28"/>
        <v>1.0104956300000001</v>
      </c>
      <c r="I96" s="13">
        <f t="shared" si="37"/>
        <v>5.0000000000000001E-3</v>
      </c>
      <c r="J96" s="35">
        <f t="shared" si="38"/>
        <v>43763</v>
      </c>
      <c r="K96" s="2">
        <f t="shared" si="39"/>
        <v>57</v>
      </c>
      <c r="L96" s="18">
        <f t="shared" si="40"/>
        <v>57</v>
      </c>
      <c r="M96" s="12">
        <f t="shared" si="29"/>
        <v>1.0011287710000001</v>
      </c>
      <c r="N96" s="12">
        <f t="shared" ca="1" si="30"/>
        <v>1.0116362480000001</v>
      </c>
      <c r="O96" s="18">
        <f t="shared" si="41"/>
        <v>0</v>
      </c>
      <c r="P96" s="14">
        <f t="shared" ca="1" si="31"/>
        <v>11636.248</v>
      </c>
      <c r="Q96" s="21">
        <f t="shared" si="32"/>
        <v>0</v>
      </c>
      <c r="R96" s="14">
        <f t="shared" si="33"/>
        <v>0</v>
      </c>
      <c r="S96" s="4" t="str">
        <f t="shared" si="42"/>
        <v>J=</v>
      </c>
      <c r="T96" s="35">
        <f t="shared" si="43"/>
        <v>44119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3">
        <f t="shared" si="34"/>
        <v>43848</v>
      </c>
      <c r="B97" s="73">
        <f t="shared" ca="1" si="44"/>
        <v>1011829.14799999</v>
      </c>
      <c r="C97" s="7">
        <f t="shared" si="35"/>
        <v>1000000</v>
      </c>
      <c r="D97" s="13">
        <f ca="1">IF(A97&lt;$B$1,VLOOKUP(A97,[1]DI!$A$4:$B$15000,2,FALSE),0)</f>
        <v>0</v>
      </c>
      <c r="E97" s="14">
        <f t="shared" ca="1" si="27"/>
        <v>1</v>
      </c>
      <c r="F97" s="14">
        <f ca="1">(TRUNC(PRODUCT($E$12:$E96),16))</f>
        <v>1.0106683102278</v>
      </c>
      <c r="G97" s="14">
        <f t="shared" si="36"/>
        <v>1</v>
      </c>
      <c r="H97" s="14">
        <f t="shared" ca="1" si="28"/>
        <v>1.01066831</v>
      </c>
      <c r="I97" s="13">
        <f t="shared" si="37"/>
        <v>5.0000000000000001E-3</v>
      </c>
      <c r="J97" s="35">
        <f t="shared" si="38"/>
        <v>43763</v>
      </c>
      <c r="K97" s="2">
        <f t="shared" si="39"/>
        <v>57</v>
      </c>
      <c r="L97" s="18">
        <f t="shared" si="40"/>
        <v>58</v>
      </c>
      <c r="M97" s="12">
        <f t="shared" si="29"/>
        <v>1.0011485849999999</v>
      </c>
      <c r="N97" s="12">
        <f t="shared" ca="1" si="30"/>
        <v>1.0118291479999999</v>
      </c>
      <c r="O97" s="18">
        <f t="shared" si="41"/>
        <v>0</v>
      </c>
      <c r="P97" s="14">
        <f t="shared" ca="1" si="31"/>
        <v>11829.14799999</v>
      </c>
      <c r="Q97" s="21">
        <f t="shared" si="32"/>
        <v>0</v>
      </c>
      <c r="R97" s="14">
        <f t="shared" si="33"/>
        <v>0</v>
      </c>
      <c r="S97" s="4" t="str">
        <f t="shared" si="42"/>
        <v>J=</v>
      </c>
      <c r="T97" s="35">
        <f t="shared" si="43"/>
        <v>44119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3">
        <f t="shared" si="34"/>
        <v>43849</v>
      </c>
      <c r="B98" s="73">
        <f t="shared" ca="1" si="44"/>
        <v>1011829.14799999</v>
      </c>
      <c r="C98" s="7">
        <f t="shared" si="35"/>
        <v>1000000</v>
      </c>
      <c r="D98" s="13">
        <f ca="1">IF(A98&lt;$B$1,VLOOKUP(A98,[1]DI!$A$4:$B$15000,2,FALSE),0)</f>
        <v>0</v>
      </c>
      <c r="E98" s="14">
        <f t="shared" ca="1" si="27"/>
        <v>1</v>
      </c>
      <c r="F98" s="14">
        <f ca="1">(TRUNC(PRODUCT($E$12:$E97),16))</f>
        <v>1.0106683102278</v>
      </c>
      <c r="G98" s="14">
        <f t="shared" si="36"/>
        <v>1</v>
      </c>
      <c r="H98" s="14">
        <f t="shared" ca="1" si="28"/>
        <v>1.01066831</v>
      </c>
      <c r="I98" s="13">
        <f t="shared" si="37"/>
        <v>5.0000000000000001E-3</v>
      </c>
      <c r="J98" s="35">
        <f t="shared" si="38"/>
        <v>43763</v>
      </c>
      <c r="K98" s="2">
        <f t="shared" si="39"/>
        <v>57</v>
      </c>
      <c r="L98" s="18">
        <f t="shared" si="40"/>
        <v>58</v>
      </c>
      <c r="M98" s="12">
        <f t="shared" si="29"/>
        <v>1.0011485849999999</v>
      </c>
      <c r="N98" s="12">
        <f t="shared" ca="1" si="30"/>
        <v>1.0118291479999999</v>
      </c>
      <c r="O98" s="18">
        <f t="shared" si="41"/>
        <v>0</v>
      </c>
      <c r="P98" s="14">
        <f t="shared" ca="1" si="31"/>
        <v>11829.14799999</v>
      </c>
      <c r="Q98" s="21">
        <f t="shared" si="32"/>
        <v>0</v>
      </c>
      <c r="R98" s="14">
        <f t="shared" si="33"/>
        <v>0</v>
      </c>
      <c r="S98" s="4" t="str">
        <f t="shared" si="42"/>
        <v>J=</v>
      </c>
      <c r="T98" s="35">
        <f t="shared" si="43"/>
        <v>44119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3">
        <f t="shared" si="34"/>
        <v>43850</v>
      </c>
      <c r="B99" s="73">
        <f t="shared" ca="1" si="44"/>
        <v>1011829.14799999</v>
      </c>
      <c r="C99" s="7">
        <f t="shared" si="35"/>
        <v>1000000</v>
      </c>
      <c r="D99" s="13">
        <f ca="1">IF(A99&lt;$B$1,VLOOKUP(A99,[1]DI!$A$4:$B$15000,2,FALSE),0)</f>
        <v>4.4000000000000004E-2</v>
      </c>
      <c r="E99" s="14">
        <f t="shared" ca="1" si="27"/>
        <v>1.0001708899999999</v>
      </c>
      <c r="F99" s="14">
        <f ca="1">(TRUNC(PRODUCT($E$12:$E98),16))</f>
        <v>1.0106683102278</v>
      </c>
      <c r="G99" s="14">
        <f t="shared" si="36"/>
        <v>1</v>
      </c>
      <c r="H99" s="14">
        <f t="shared" ca="1" si="28"/>
        <v>1.01066831</v>
      </c>
      <c r="I99" s="13">
        <f t="shared" si="37"/>
        <v>5.0000000000000001E-3</v>
      </c>
      <c r="J99" s="35">
        <f t="shared" si="38"/>
        <v>43763</v>
      </c>
      <c r="K99" s="2">
        <f t="shared" si="39"/>
        <v>58</v>
      </c>
      <c r="L99" s="18">
        <f t="shared" si="40"/>
        <v>58</v>
      </c>
      <c r="M99" s="12">
        <f t="shared" si="29"/>
        <v>1.0011485849999999</v>
      </c>
      <c r="N99" s="12">
        <f t="shared" ca="1" si="30"/>
        <v>1.0118291479999999</v>
      </c>
      <c r="O99" s="18">
        <f t="shared" si="41"/>
        <v>0</v>
      </c>
      <c r="P99" s="14">
        <f t="shared" ca="1" si="31"/>
        <v>11829.14799999</v>
      </c>
      <c r="Q99" s="21">
        <f t="shared" si="32"/>
        <v>0</v>
      </c>
      <c r="R99" s="14">
        <f t="shared" si="33"/>
        <v>0</v>
      </c>
      <c r="S99" s="4" t="str">
        <f t="shared" si="42"/>
        <v>J=</v>
      </c>
      <c r="T99" s="35">
        <f t="shared" si="43"/>
        <v>44119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3">
        <f t="shared" si="34"/>
        <v>43851</v>
      </c>
      <c r="B100" s="73">
        <f t="shared" ca="1" si="44"/>
        <v>1012022.0870000001</v>
      </c>
      <c r="C100" s="7">
        <f t="shared" si="35"/>
        <v>1000000</v>
      </c>
      <c r="D100" s="13">
        <f ca="1">IF(A100&lt;$B$1,VLOOKUP(A100,[1]DI!$A$4:$B$15000,2,FALSE),0)</f>
        <v>4.4000000000000004E-2</v>
      </c>
      <c r="E100" s="14">
        <f t="shared" ca="1" si="27"/>
        <v>1.0001708899999999</v>
      </c>
      <c r="F100" s="14">
        <f ca="1">(TRUNC(PRODUCT($E$12:$E99),16))</f>
        <v>1.01084102333533</v>
      </c>
      <c r="G100" s="14">
        <f t="shared" si="36"/>
        <v>1</v>
      </c>
      <c r="H100" s="14">
        <f t="shared" ca="1" si="28"/>
        <v>1.01084102</v>
      </c>
      <c r="I100" s="13">
        <f t="shared" si="37"/>
        <v>5.0000000000000001E-3</v>
      </c>
      <c r="J100" s="35">
        <f t="shared" si="38"/>
        <v>43763</v>
      </c>
      <c r="K100" s="2">
        <f t="shared" si="39"/>
        <v>59</v>
      </c>
      <c r="L100" s="18">
        <f t="shared" si="40"/>
        <v>59</v>
      </c>
      <c r="M100" s="12">
        <f t="shared" si="29"/>
        <v>1.0011684000000001</v>
      </c>
      <c r="N100" s="12">
        <f t="shared" ca="1" si="30"/>
        <v>1.0120220870000001</v>
      </c>
      <c r="O100" s="18">
        <f t="shared" si="41"/>
        <v>0</v>
      </c>
      <c r="P100" s="14">
        <f t="shared" ca="1" si="31"/>
        <v>12022.087</v>
      </c>
      <c r="Q100" s="21">
        <f t="shared" si="32"/>
        <v>0</v>
      </c>
      <c r="R100" s="14">
        <f t="shared" si="33"/>
        <v>0</v>
      </c>
      <c r="S100" s="4" t="str">
        <f t="shared" si="42"/>
        <v>J=</v>
      </c>
      <c r="T100" s="35">
        <f t="shared" si="43"/>
        <v>44119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3">
        <f t="shared" si="34"/>
        <v>43852</v>
      </c>
      <c r="B101" s="73">
        <f t="shared" ca="1" si="44"/>
        <v>1012215.072</v>
      </c>
      <c r="C101" s="7">
        <f t="shared" si="35"/>
        <v>1000000</v>
      </c>
      <c r="D101" s="13">
        <f ca="1">IF(A101&lt;$B$1,VLOOKUP(A101,[1]DI!$A$4:$B$15000,2,FALSE),0)</f>
        <v>4.4000000000000004E-2</v>
      </c>
      <c r="E101" s="14">
        <f t="shared" ca="1" si="27"/>
        <v>1.0001708899999999</v>
      </c>
      <c r="F101" s="14">
        <f ca="1">(TRUNC(PRODUCT($E$12:$E100),16))</f>
        <v>1.01101376595781</v>
      </c>
      <c r="G101" s="14">
        <f t="shared" si="36"/>
        <v>1</v>
      </c>
      <c r="H101" s="14">
        <f t="shared" ca="1" si="28"/>
        <v>1.0110137699999999</v>
      </c>
      <c r="I101" s="13">
        <f t="shared" si="37"/>
        <v>5.0000000000000001E-3</v>
      </c>
      <c r="J101" s="35">
        <f t="shared" si="38"/>
        <v>43763</v>
      </c>
      <c r="K101" s="2">
        <f t="shared" si="39"/>
        <v>60</v>
      </c>
      <c r="L101" s="18">
        <f t="shared" si="40"/>
        <v>60</v>
      </c>
      <c r="M101" s="12">
        <f t="shared" si="29"/>
        <v>1.001188215</v>
      </c>
      <c r="N101" s="12">
        <f t="shared" ca="1" si="30"/>
        <v>1.012215072</v>
      </c>
      <c r="O101" s="18">
        <f t="shared" si="41"/>
        <v>0</v>
      </c>
      <c r="P101" s="14">
        <f t="shared" ca="1" si="31"/>
        <v>12215.072</v>
      </c>
      <c r="Q101" s="21">
        <f t="shared" si="32"/>
        <v>0</v>
      </c>
      <c r="R101" s="14">
        <f t="shared" si="33"/>
        <v>0</v>
      </c>
      <c r="S101" s="4" t="str">
        <f t="shared" si="42"/>
        <v>J=</v>
      </c>
      <c r="T101" s="35">
        <f t="shared" si="43"/>
        <v>44119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3">
        <f t="shared" si="34"/>
        <v>43853</v>
      </c>
      <c r="B102" s="73">
        <f t="shared" ca="1" si="44"/>
        <v>1012408.08499999</v>
      </c>
      <c r="C102" s="7">
        <f t="shared" si="35"/>
        <v>1000000</v>
      </c>
      <c r="D102" s="13">
        <f ca="1">IF(A102&lt;$B$1,VLOOKUP(A102,[1]DI!$A$4:$B$15000,2,FALSE),0)</f>
        <v>4.4000000000000004E-2</v>
      </c>
      <c r="E102" s="14">
        <f t="shared" ca="1" si="27"/>
        <v>1.0001708899999999</v>
      </c>
      <c r="F102" s="14">
        <f ca="1">(TRUNC(PRODUCT($E$12:$E101),16))</f>
        <v>1.01118653810028</v>
      </c>
      <c r="G102" s="14">
        <f t="shared" si="36"/>
        <v>1</v>
      </c>
      <c r="H102" s="14">
        <f t="shared" ca="1" si="28"/>
        <v>1.01118654</v>
      </c>
      <c r="I102" s="13">
        <f t="shared" si="37"/>
        <v>5.0000000000000001E-3</v>
      </c>
      <c r="J102" s="35">
        <f t="shared" si="38"/>
        <v>43763</v>
      </c>
      <c r="K102" s="2">
        <f t="shared" si="39"/>
        <v>61</v>
      </c>
      <c r="L102" s="18">
        <f t="shared" si="40"/>
        <v>61</v>
      </c>
      <c r="M102" s="12">
        <f t="shared" si="29"/>
        <v>1.001208031</v>
      </c>
      <c r="N102" s="12">
        <f t="shared" ca="1" si="30"/>
        <v>1.0124080849999999</v>
      </c>
      <c r="O102" s="18">
        <f t="shared" si="41"/>
        <v>0</v>
      </c>
      <c r="P102" s="14">
        <f t="shared" ca="1" si="31"/>
        <v>12408.08499999</v>
      </c>
      <c r="Q102" s="21">
        <f t="shared" si="32"/>
        <v>0</v>
      </c>
      <c r="R102" s="14">
        <f t="shared" si="33"/>
        <v>0</v>
      </c>
      <c r="S102" s="4" t="str">
        <f t="shared" si="42"/>
        <v>J=</v>
      </c>
      <c r="T102" s="35">
        <f t="shared" si="43"/>
        <v>44119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3">
        <f t="shared" si="34"/>
        <v>43854</v>
      </c>
      <c r="B103" s="73">
        <f t="shared" ca="1" si="44"/>
        <v>1012601.13499999</v>
      </c>
      <c r="C103" s="7">
        <f t="shared" si="35"/>
        <v>1000000</v>
      </c>
      <c r="D103" s="13">
        <f ca="1">IF(A103&lt;$B$1,VLOOKUP(A103,[1]DI!$A$4:$B$15000,2,FALSE),0)</f>
        <v>4.4000000000000004E-2</v>
      </c>
      <c r="E103" s="14">
        <f t="shared" ca="1" si="27"/>
        <v>1.0001708899999999</v>
      </c>
      <c r="F103" s="14">
        <f ca="1">(TRUNC(PRODUCT($E$12:$E102),16))</f>
        <v>1.01135933976777</v>
      </c>
      <c r="G103" s="14">
        <f t="shared" si="36"/>
        <v>1</v>
      </c>
      <c r="H103" s="14">
        <f t="shared" ca="1" si="28"/>
        <v>1.0113593400000001</v>
      </c>
      <c r="I103" s="13">
        <f t="shared" si="37"/>
        <v>5.0000000000000001E-3</v>
      </c>
      <c r="J103" s="35">
        <f t="shared" si="38"/>
        <v>43763</v>
      </c>
      <c r="K103" s="2">
        <f t="shared" si="39"/>
        <v>62</v>
      </c>
      <c r="L103" s="18">
        <f t="shared" si="40"/>
        <v>62</v>
      </c>
      <c r="M103" s="12">
        <f t="shared" si="29"/>
        <v>1.001227847</v>
      </c>
      <c r="N103" s="12">
        <f t="shared" ca="1" si="30"/>
        <v>1.0126011349999999</v>
      </c>
      <c r="O103" s="18">
        <f t="shared" si="41"/>
        <v>0</v>
      </c>
      <c r="P103" s="14">
        <f t="shared" ca="1" si="31"/>
        <v>12601.134999989999</v>
      </c>
      <c r="Q103" s="21">
        <f t="shared" si="32"/>
        <v>0</v>
      </c>
      <c r="R103" s="14">
        <f t="shared" si="33"/>
        <v>0</v>
      </c>
      <c r="S103" s="4" t="str">
        <f t="shared" si="42"/>
        <v>J=</v>
      </c>
      <c r="T103" s="35">
        <f t="shared" si="43"/>
        <v>44119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3">
        <f t="shared" si="34"/>
        <v>43855</v>
      </c>
      <c r="B104" s="73">
        <f t="shared" ca="1" si="44"/>
        <v>1012794.221</v>
      </c>
      <c r="C104" s="7">
        <f t="shared" si="35"/>
        <v>1000000</v>
      </c>
      <c r="D104" s="13">
        <f ca="1">IF(A104&lt;$B$1,VLOOKUP(A104,[1]DI!$A$4:$B$15000,2,FALSE),0)</f>
        <v>0</v>
      </c>
      <c r="E104" s="14">
        <f t="shared" ca="1" si="27"/>
        <v>1</v>
      </c>
      <c r="F104" s="14">
        <f ca="1">(TRUNC(PRODUCT($E$12:$E103),16))</f>
        <v>1.01153217096534</v>
      </c>
      <c r="G104" s="14">
        <f t="shared" si="36"/>
        <v>1</v>
      </c>
      <c r="H104" s="14">
        <f t="shared" ca="1" si="28"/>
        <v>1.01153217</v>
      </c>
      <c r="I104" s="13">
        <f t="shared" si="37"/>
        <v>5.0000000000000001E-3</v>
      </c>
      <c r="J104" s="35">
        <f t="shared" si="38"/>
        <v>43763</v>
      </c>
      <c r="K104" s="2">
        <f t="shared" si="39"/>
        <v>62</v>
      </c>
      <c r="L104" s="18">
        <f t="shared" si="40"/>
        <v>63</v>
      </c>
      <c r="M104" s="12">
        <f t="shared" si="29"/>
        <v>1.001247663</v>
      </c>
      <c r="N104" s="12">
        <f t="shared" ca="1" si="30"/>
        <v>1.0127942210000001</v>
      </c>
      <c r="O104" s="18">
        <f t="shared" si="41"/>
        <v>0</v>
      </c>
      <c r="P104" s="14">
        <f t="shared" ca="1" si="31"/>
        <v>12794.221</v>
      </c>
      <c r="Q104" s="21">
        <f t="shared" si="32"/>
        <v>0</v>
      </c>
      <c r="R104" s="14">
        <f t="shared" si="33"/>
        <v>0</v>
      </c>
      <c r="S104" s="4" t="str">
        <f t="shared" si="42"/>
        <v>J=</v>
      </c>
      <c r="T104" s="35">
        <f t="shared" si="43"/>
        <v>44119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3">
        <f t="shared" si="34"/>
        <v>43856</v>
      </c>
      <c r="B105" s="73">
        <f t="shared" ca="1" si="44"/>
        <v>1012794.221</v>
      </c>
      <c r="C105" s="7">
        <f t="shared" si="35"/>
        <v>1000000</v>
      </c>
      <c r="D105" s="13">
        <f ca="1">IF(A105&lt;$B$1,VLOOKUP(A105,[1]DI!$A$4:$B$15000,2,FALSE),0)</f>
        <v>0</v>
      </c>
      <c r="E105" s="14">
        <f t="shared" ca="1" si="27"/>
        <v>1</v>
      </c>
      <c r="F105" s="14">
        <f ca="1">(TRUNC(PRODUCT($E$12:$E104),16))</f>
        <v>1.01153217096534</v>
      </c>
      <c r="G105" s="14">
        <f t="shared" si="36"/>
        <v>1</v>
      </c>
      <c r="H105" s="14">
        <f t="shared" ca="1" si="28"/>
        <v>1.01153217</v>
      </c>
      <c r="I105" s="13">
        <f t="shared" si="37"/>
        <v>5.0000000000000001E-3</v>
      </c>
      <c r="J105" s="35">
        <f t="shared" si="38"/>
        <v>43763</v>
      </c>
      <c r="K105" s="2">
        <f t="shared" si="39"/>
        <v>62</v>
      </c>
      <c r="L105" s="18">
        <f t="shared" si="40"/>
        <v>63</v>
      </c>
      <c r="M105" s="12">
        <f t="shared" si="29"/>
        <v>1.001247663</v>
      </c>
      <c r="N105" s="12">
        <f t="shared" ca="1" si="30"/>
        <v>1.0127942210000001</v>
      </c>
      <c r="O105" s="18">
        <f t="shared" si="41"/>
        <v>0</v>
      </c>
      <c r="P105" s="14">
        <f t="shared" ca="1" si="31"/>
        <v>12794.221</v>
      </c>
      <c r="Q105" s="21">
        <f t="shared" si="32"/>
        <v>0</v>
      </c>
      <c r="R105" s="14">
        <f t="shared" si="33"/>
        <v>0</v>
      </c>
      <c r="S105" s="4" t="str">
        <f t="shared" si="42"/>
        <v>J=</v>
      </c>
      <c r="T105" s="35">
        <f t="shared" si="43"/>
        <v>44119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3">
        <f t="shared" si="34"/>
        <v>43857</v>
      </c>
      <c r="B106" s="73">
        <f t="shared" ca="1" si="44"/>
        <v>1012794.221</v>
      </c>
      <c r="C106" s="7">
        <f t="shared" si="35"/>
        <v>1000000</v>
      </c>
      <c r="D106" s="13">
        <f ca="1">IF(A106&lt;$B$1,VLOOKUP(A106,[1]DI!$A$4:$B$15000,2,FALSE),0)</f>
        <v>4.4000000000000004E-2</v>
      </c>
      <c r="E106" s="14">
        <f t="shared" ca="1" si="27"/>
        <v>1.0001708899999999</v>
      </c>
      <c r="F106" s="14">
        <f ca="1">(TRUNC(PRODUCT($E$12:$E105),16))</f>
        <v>1.01153217096534</v>
      </c>
      <c r="G106" s="14">
        <f t="shared" si="36"/>
        <v>1</v>
      </c>
      <c r="H106" s="14">
        <f t="shared" ca="1" si="28"/>
        <v>1.01153217</v>
      </c>
      <c r="I106" s="13">
        <f t="shared" si="37"/>
        <v>5.0000000000000001E-3</v>
      </c>
      <c r="J106" s="35">
        <f t="shared" si="38"/>
        <v>43763</v>
      </c>
      <c r="K106" s="2">
        <f t="shared" si="39"/>
        <v>63</v>
      </c>
      <c r="L106" s="18">
        <f t="shared" si="40"/>
        <v>63</v>
      </c>
      <c r="M106" s="12">
        <f t="shared" si="29"/>
        <v>1.001247663</v>
      </c>
      <c r="N106" s="12">
        <f t="shared" ca="1" si="30"/>
        <v>1.0127942210000001</v>
      </c>
      <c r="O106" s="18">
        <f t="shared" si="41"/>
        <v>0</v>
      </c>
      <c r="P106" s="14">
        <f t="shared" ca="1" si="31"/>
        <v>12794.221</v>
      </c>
      <c r="Q106" s="21">
        <f t="shared" si="32"/>
        <v>0</v>
      </c>
      <c r="R106" s="14">
        <f t="shared" si="33"/>
        <v>0</v>
      </c>
      <c r="S106" s="4" t="str">
        <f t="shared" si="42"/>
        <v>J=</v>
      </c>
      <c r="T106" s="35">
        <f t="shared" si="43"/>
        <v>44119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3">
        <f t="shared" si="34"/>
        <v>43858</v>
      </c>
      <c r="B107" s="73">
        <f t="shared" ca="1" si="44"/>
        <v>1012987.346</v>
      </c>
      <c r="C107" s="7">
        <f t="shared" si="35"/>
        <v>1000000</v>
      </c>
      <c r="D107" s="13">
        <f ca="1">IF(A107&lt;$B$1,VLOOKUP(A107,[1]DI!$A$4:$B$15000,2,FALSE),0)</f>
        <v>4.4000000000000004E-2</v>
      </c>
      <c r="E107" s="14">
        <f t="shared" ca="1" si="27"/>
        <v>1.0001708899999999</v>
      </c>
      <c r="F107" s="14">
        <f ca="1">(TRUNC(PRODUCT($E$12:$E106),16))</f>
        <v>1.01170503169804</v>
      </c>
      <c r="G107" s="14">
        <f t="shared" si="36"/>
        <v>1</v>
      </c>
      <c r="H107" s="14">
        <f t="shared" ca="1" si="28"/>
        <v>1.0117050299999999</v>
      </c>
      <c r="I107" s="13">
        <f t="shared" si="37"/>
        <v>5.0000000000000001E-3</v>
      </c>
      <c r="J107" s="35">
        <f t="shared" si="38"/>
        <v>43763</v>
      </c>
      <c r="K107" s="2">
        <f t="shared" si="39"/>
        <v>64</v>
      </c>
      <c r="L107" s="18">
        <f t="shared" si="40"/>
        <v>64</v>
      </c>
      <c r="M107" s="12">
        <f t="shared" si="29"/>
        <v>1.0012674800000001</v>
      </c>
      <c r="N107" s="12">
        <f t="shared" ca="1" si="30"/>
        <v>1.0129873460000001</v>
      </c>
      <c r="O107" s="18">
        <f t="shared" si="41"/>
        <v>0</v>
      </c>
      <c r="P107" s="14">
        <f t="shared" ca="1" si="31"/>
        <v>12987.346</v>
      </c>
      <c r="Q107" s="21">
        <f t="shared" si="32"/>
        <v>0</v>
      </c>
      <c r="R107" s="14">
        <f t="shared" si="33"/>
        <v>0</v>
      </c>
      <c r="S107" s="4" t="str">
        <f t="shared" si="42"/>
        <v>J=</v>
      </c>
      <c r="T107" s="35">
        <f t="shared" si="43"/>
        <v>44119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3">
        <f t="shared" si="34"/>
        <v>43859</v>
      </c>
      <c r="B108" s="73">
        <f t="shared" ca="1" si="44"/>
        <v>1013180.507</v>
      </c>
      <c r="C108" s="7">
        <f t="shared" si="35"/>
        <v>1000000</v>
      </c>
      <c r="D108" s="13">
        <f ca="1">IF(A108&lt;$B$1,VLOOKUP(A108,[1]DI!$A$4:$B$15000,2,FALSE),0)</f>
        <v>4.4000000000000004E-2</v>
      </c>
      <c r="E108" s="14">
        <f t="shared" ca="1" si="27"/>
        <v>1.0001708899999999</v>
      </c>
      <c r="F108" s="14">
        <f ca="1">(TRUNC(PRODUCT($E$12:$E107),16))</f>
        <v>1.01187792197091</v>
      </c>
      <c r="G108" s="14">
        <f t="shared" si="36"/>
        <v>1</v>
      </c>
      <c r="H108" s="14">
        <f t="shared" ca="1" si="28"/>
        <v>1.0118779200000001</v>
      </c>
      <c r="I108" s="13">
        <f t="shared" si="37"/>
        <v>5.0000000000000001E-3</v>
      </c>
      <c r="J108" s="35">
        <f t="shared" si="38"/>
        <v>43763</v>
      </c>
      <c r="K108" s="2">
        <f t="shared" si="39"/>
        <v>65</v>
      </c>
      <c r="L108" s="18">
        <f t="shared" si="40"/>
        <v>65</v>
      </c>
      <c r="M108" s="12">
        <f t="shared" si="29"/>
        <v>1.001287297</v>
      </c>
      <c r="N108" s="12">
        <f t="shared" ca="1" si="30"/>
        <v>1.013180507</v>
      </c>
      <c r="O108" s="18">
        <f t="shared" si="41"/>
        <v>0</v>
      </c>
      <c r="P108" s="14">
        <f t="shared" ca="1" si="31"/>
        <v>13180.507</v>
      </c>
      <c r="Q108" s="21">
        <f t="shared" si="32"/>
        <v>0</v>
      </c>
      <c r="R108" s="14">
        <f t="shared" si="33"/>
        <v>0</v>
      </c>
      <c r="S108" s="4" t="str">
        <f t="shared" si="42"/>
        <v>J=</v>
      </c>
      <c r="T108" s="35">
        <f t="shared" si="43"/>
        <v>44119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3">
        <f t="shared" si="34"/>
        <v>43860</v>
      </c>
      <c r="B109" s="73">
        <f t="shared" ca="1" si="44"/>
        <v>1013373.706</v>
      </c>
      <c r="C109" s="7">
        <f t="shared" si="35"/>
        <v>1000000</v>
      </c>
      <c r="D109" s="13">
        <f ca="1">IF(A109&lt;$B$1,VLOOKUP(A109,[1]DI!$A$4:$B$15000,2,FALSE),0)</f>
        <v>4.4000000000000004E-2</v>
      </c>
      <c r="E109" s="14">
        <f t="shared" ca="1" si="27"/>
        <v>1.0001708899999999</v>
      </c>
      <c r="F109" s="14">
        <f ca="1">(TRUNC(PRODUCT($E$12:$E108),16))</f>
        <v>1.01205084178899</v>
      </c>
      <c r="G109" s="14">
        <f t="shared" si="36"/>
        <v>1</v>
      </c>
      <c r="H109" s="14">
        <f t="shared" ca="1" si="28"/>
        <v>1.0120508399999999</v>
      </c>
      <c r="I109" s="13">
        <f t="shared" si="37"/>
        <v>5.0000000000000001E-3</v>
      </c>
      <c r="J109" s="35">
        <f t="shared" si="38"/>
        <v>43763</v>
      </c>
      <c r="K109" s="2">
        <f t="shared" si="39"/>
        <v>66</v>
      </c>
      <c r="L109" s="18">
        <f t="shared" si="40"/>
        <v>66</v>
      </c>
      <c r="M109" s="12">
        <f t="shared" si="29"/>
        <v>1.0013071140000001</v>
      </c>
      <c r="N109" s="12">
        <f t="shared" ca="1" si="30"/>
        <v>1.0133737060000001</v>
      </c>
      <c r="O109" s="18">
        <f t="shared" si="41"/>
        <v>0</v>
      </c>
      <c r="P109" s="14">
        <f t="shared" ca="1" si="31"/>
        <v>13373.706</v>
      </c>
      <c r="Q109" s="21">
        <f t="shared" si="32"/>
        <v>0</v>
      </c>
      <c r="R109" s="14">
        <f t="shared" si="33"/>
        <v>0</v>
      </c>
      <c r="S109" s="4" t="str">
        <f t="shared" si="42"/>
        <v>J=</v>
      </c>
      <c r="T109" s="35">
        <f t="shared" si="43"/>
        <v>44119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3">
        <f t="shared" si="34"/>
        <v>43861</v>
      </c>
      <c r="B110" s="73">
        <f t="shared" ca="1" si="44"/>
        <v>1013566.942</v>
      </c>
      <c r="C110" s="7">
        <f t="shared" si="35"/>
        <v>1000000</v>
      </c>
      <c r="D110" s="13">
        <f ca="1">IF(A110&lt;$B$1,VLOOKUP(A110,[1]DI!$A$4:$B$15000,2,FALSE),0)</f>
        <v>4.4000000000000004E-2</v>
      </c>
      <c r="E110" s="14">
        <f t="shared" ca="1" si="27"/>
        <v>1.0001708899999999</v>
      </c>
      <c r="F110" s="14">
        <f ca="1">(TRUNC(PRODUCT($E$12:$E109),16))</f>
        <v>1.01222379115735</v>
      </c>
      <c r="G110" s="14">
        <f t="shared" si="36"/>
        <v>1</v>
      </c>
      <c r="H110" s="14">
        <f t="shared" ca="1" si="28"/>
        <v>1.01222379</v>
      </c>
      <c r="I110" s="13">
        <f t="shared" si="37"/>
        <v>5.0000000000000001E-3</v>
      </c>
      <c r="J110" s="35">
        <f t="shared" si="38"/>
        <v>43763</v>
      </c>
      <c r="K110" s="2">
        <f t="shared" si="39"/>
        <v>67</v>
      </c>
      <c r="L110" s="18">
        <f t="shared" si="40"/>
        <v>67</v>
      </c>
      <c r="M110" s="12">
        <f t="shared" si="29"/>
        <v>1.001326932</v>
      </c>
      <c r="N110" s="12">
        <f t="shared" ca="1" si="30"/>
        <v>1.013566942</v>
      </c>
      <c r="O110" s="18">
        <f t="shared" si="41"/>
        <v>0</v>
      </c>
      <c r="P110" s="14">
        <f t="shared" ca="1" si="31"/>
        <v>13566.941999999999</v>
      </c>
      <c r="Q110" s="21">
        <f t="shared" si="32"/>
        <v>0</v>
      </c>
      <c r="R110" s="14">
        <f t="shared" si="33"/>
        <v>0</v>
      </c>
      <c r="S110" s="4" t="str">
        <f t="shared" si="42"/>
        <v>J=</v>
      </c>
      <c r="T110" s="35">
        <f t="shared" si="43"/>
        <v>44119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3">
        <f t="shared" si="34"/>
        <v>43862</v>
      </c>
      <c r="B111" s="73">
        <f t="shared" ca="1" si="44"/>
        <v>1013760.216</v>
      </c>
      <c r="C111" s="7">
        <f t="shared" si="35"/>
        <v>1000000</v>
      </c>
      <c r="D111" s="13">
        <f ca="1">IF(A111&lt;$B$1,VLOOKUP(A111,[1]DI!$A$4:$B$15000,2,FALSE),0)</f>
        <v>0</v>
      </c>
      <c r="E111" s="14">
        <f t="shared" ca="1" si="27"/>
        <v>1</v>
      </c>
      <c r="F111" s="14">
        <f ca="1">(TRUNC(PRODUCT($E$12:$E110),16))</f>
        <v>1.0123967700810199</v>
      </c>
      <c r="G111" s="14">
        <f t="shared" si="36"/>
        <v>1</v>
      </c>
      <c r="H111" s="14">
        <f t="shared" ca="1" si="28"/>
        <v>1.0123967700000001</v>
      </c>
      <c r="I111" s="13">
        <f t="shared" si="37"/>
        <v>5.0000000000000001E-3</v>
      </c>
      <c r="J111" s="35">
        <f t="shared" si="38"/>
        <v>43763</v>
      </c>
      <c r="K111" s="2">
        <f t="shared" si="39"/>
        <v>67</v>
      </c>
      <c r="L111" s="18">
        <f t="shared" si="40"/>
        <v>68</v>
      </c>
      <c r="M111" s="12">
        <f t="shared" si="29"/>
        <v>1.001346751</v>
      </c>
      <c r="N111" s="12">
        <f t="shared" ca="1" si="30"/>
        <v>1.0137602160000001</v>
      </c>
      <c r="O111" s="18">
        <f t="shared" si="41"/>
        <v>0</v>
      </c>
      <c r="P111" s="14">
        <f t="shared" ca="1" si="31"/>
        <v>13760.216</v>
      </c>
      <c r="Q111" s="21">
        <f t="shared" si="32"/>
        <v>0</v>
      </c>
      <c r="R111" s="14">
        <f t="shared" si="33"/>
        <v>0</v>
      </c>
      <c r="S111" s="4" t="str">
        <f t="shared" si="42"/>
        <v>J=</v>
      </c>
      <c r="T111" s="35">
        <f t="shared" si="43"/>
        <v>44119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3">
        <f t="shared" si="34"/>
        <v>43863</v>
      </c>
      <c r="B112" s="73">
        <f t="shared" ca="1" si="44"/>
        <v>1013760.216</v>
      </c>
      <c r="C112" s="7">
        <f t="shared" si="35"/>
        <v>1000000</v>
      </c>
      <c r="D112" s="13">
        <f ca="1">IF(A112&lt;$B$1,VLOOKUP(A112,[1]DI!$A$4:$B$15000,2,FALSE),0)</f>
        <v>0</v>
      </c>
      <c r="E112" s="14">
        <f t="shared" ca="1" si="27"/>
        <v>1</v>
      </c>
      <c r="F112" s="14">
        <f ca="1">(TRUNC(PRODUCT($E$12:$E111),16))</f>
        <v>1.0123967700810199</v>
      </c>
      <c r="G112" s="14">
        <f t="shared" si="36"/>
        <v>1</v>
      </c>
      <c r="H112" s="14">
        <f t="shared" ca="1" si="28"/>
        <v>1.0123967700000001</v>
      </c>
      <c r="I112" s="13">
        <f t="shared" si="37"/>
        <v>5.0000000000000001E-3</v>
      </c>
      <c r="J112" s="35">
        <f t="shared" si="38"/>
        <v>43763</v>
      </c>
      <c r="K112" s="2">
        <f t="shared" si="39"/>
        <v>67</v>
      </c>
      <c r="L112" s="18">
        <f t="shared" si="40"/>
        <v>68</v>
      </c>
      <c r="M112" s="12">
        <f t="shared" si="29"/>
        <v>1.001346751</v>
      </c>
      <c r="N112" s="12">
        <f t="shared" ca="1" si="30"/>
        <v>1.0137602160000001</v>
      </c>
      <c r="O112" s="18">
        <f t="shared" si="41"/>
        <v>0</v>
      </c>
      <c r="P112" s="14">
        <f t="shared" ca="1" si="31"/>
        <v>13760.216</v>
      </c>
      <c r="Q112" s="21">
        <f t="shared" si="32"/>
        <v>0</v>
      </c>
      <c r="R112" s="14">
        <f t="shared" si="33"/>
        <v>0</v>
      </c>
      <c r="S112" s="4" t="str">
        <f t="shared" si="42"/>
        <v>J=</v>
      </c>
      <c r="T112" s="35">
        <f t="shared" si="43"/>
        <v>44119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3">
        <f t="shared" si="34"/>
        <v>43864</v>
      </c>
      <c r="B113" s="73">
        <f t="shared" ca="1" si="44"/>
        <v>1013760.216</v>
      </c>
      <c r="C113" s="7">
        <f t="shared" si="35"/>
        <v>1000000</v>
      </c>
      <c r="D113" s="13">
        <f ca="1">IF(A113&lt;$B$1,VLOOKUP(A113,[1]DI!$A$4:$B$15000,2,FALSE),0)</f>
        <v>4.4000000000000004E-2</v>
      </c>
      <c r="E113" s="14">
        <f t="shared" ca="1" si="27"/>
        <v>1.0001708899999999</v>
      </c>
      <c r="F113" s="14">
        <f ca="1">(TRUNC(PRODUCT($E$12:$E112),16))</f>
        <v>1.0123967700810199</v>
      </c>
      <c r="G113" s="14">
        <f t="shared" si="36"/>
        <v>1</v>
      </c>
      <c r="H113" s="14">
        <f t="shared" ca="1" si="28"/>
        <v>1.0123967700000001</v>
      </c>
      <c r="I113" s="13">
        <f t="shared" si="37"/>
        <v>5.0000000000000001E-3</v>
      </c>
      <c r="J113" s="35">
        <f t="shared" si="38"/>
        <v>43763</v>
      </c>
      <c r="K113" s="2">
        <f t="shared" si="39"/>
        <v>68</v>
      </c>
      <c r="L113" s="18">
        <f t="shared" si="40"/>
        <v>68</v>
      </c>
      <c r="M113" s="12">
        <f t="shared" si="29"/>
        <v>1.001346751</v>
      </c>
      <c r="N113" s="12">
        <f t="shared" ca="1" si="30"/>
        <v>1.0137602160000001</v>
      </c>
      <c r="O113" s="18">
        <f t="shared" si="41"/>
        <v>0</v>
      </c>
      <c r="P113" s="14">
        <f t="shared" ca="1" si="31"/>
        <v>13760.216</v>
      </c>
      <c r="Q113" s="21">
        <f t="shared" si="32"/>
        <v>0</v>
      </c>
      <c r="R113" s="14">
        <f t="shared" si="33"/>
        <v>0</v>
      </c>
      <c r="S113" s="4" t="str">
        <f t="shared" si="42"/>
        <v>J=</v>
      </c>
      <c r="T113" s="35">
        <f t="shared" si="43"/>
        <v>44119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3">
        <f t="shared" si="34"/>
        <v>43865</v>
      </c>
      <c r="B114" s="73">
        <f t="shared" ca="1" si="44"/>
        <v>1013953.526</v>
      </c>
      <c r="C114" s="7">
        <f t="shared" si="35"/>
        <v>1000000</v>
      </c>
      <c r="D114" s="13">
        <f ca="1">IF(A114&lt;$B$1,VLOOKUP(A114,[1]DI!$A$4:$B$15000,2,FALSE),0)</f>
        <v>4.4000000000000004E-2</v>
      </c>
      <c r="E114" s="14">
        <f t="shared" ca="1" si="27"/>
        <v>1.0001708899999999</v>
      </c>
      <c r="F114" s="14">
        <f ca="1">(TRUNC(PRODUCT($E$12:$E113),16))</f>
        <v>1.01256977856506</v>
      </c>
      <c r="G114" s="14">
        <f t="shared" si="36"/>
        <v>1</v>
      </c>
      <c r="H114" s="14">
        <f t="shared" ca="1" si="28"/>
        <v>1.01256978</v>
      </c>
      <c r="I114" s="13">
        <f t="shared" si="37"/>
        <v>5.0000000000000001E-3</v>
      </c>
      <c r="J114" s="35">
        <f t="shared" si="38"/>
        <v>43763</v>
      </c>
      <c r="K114" s="2">
        <f t="shared" si="39"/>
        <v>69</v>
      </c>
      <c r="L114" s="18">
        <f t="shared" si="40"/>
        <v>69</v>
      </c>
      <c r="M114" s="12">
        <f t="shared" si="29"/>
        <v>1.001366569</v>
      </c>
      <c r="N114" s="12">
        <f t="shared" ca="1" si="30"/>
        <v>1.0139535260000001</v>
      </c>
      <c r="O114" s="18">
        <f t="shared" si="41"/>
        <v>0</v>
      </c>
      <c r="P114" s="14">
        <f t="shared" ca="1" si="31"/>
        <v>13953.526</v>
      </c>
      <c r="Q114" s="21">
        <f t="shared" si="32"/>
        <v>0</v>
      </c>
      <c r="R114" s="14">
        <f t="shared" si="33"/>
        <v>0</v>
      </c>
      <c r="S114" s="4" t="str">
        <f t="shared" si="42"/>
        <v>J=</v>
      </c>
      <c r="T114" s="35">
        <f t="shared" si="43"/>
        <v>44119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3">
        <f t="shared" si="34"/>
        <v>43866</v>
      </c>
      <c r="B115" s="73">
        <f t="shared" ca="1" si="44"/>
        <v>1014146.8739999901</v>
      </c>
      <c r="C115" s="7">
        <f t="shared" si="35"/>
        <v>1000000</v>
      </c>
      <c r="D115" s="13">
        <f ca="1">IF(A115&lt;$B$1,VLOOKUP(A115,[1]DI!$A$4:$B$15000,2,FALSE),0)</f>
        <v>4.4000000000000004E-2</v>
      </c>
      <c r="E115" s="14">
        <f t="shared" ca="1" si="27"/>
        <v>1.0001708899999999</v>
      </c>
      <c r="F115" s="14">
        <f ca="1">(TRUNC(PRODUCT($E$12:$E114),16))</f>
        <v>1.01274281661452</v>
      </c>
      <c r="G115" s="14">
        <f t="shared" si="36"/>
        <v>1</v>
      </c>
      <c r="H115" s="14">
        <f t="shared" ca="1" si="28"/>
        <v>1.0127428199999999</v>
      </c>
      <c r="I115" s="13">
        <f t="shared" si="37"/>
        <v>5.0000000000000001E-3</v>
      </c>
      <c r="J115" s="35">
        <f t="shared" si="38"/>
        <v>43763</v>
      </c>
      <c r="K115" s="2">
        <f t="shared" si="39"/>
        <v>70</v>
      </c>
      <c r="L115" s="18">
        <f t="shared" si="40"/>
        <v>70</v>
      </c>
      <c r="M115" s="12">
        <f t="shared" si="29"/>
        <v>1.001386388</v>
      </c>
      <c r="N115" s="12">
        <f t="shared" ca="1" si="30"/>
        <v>1.0141468739999999</v>
      </c>
      <c r="O115" s="18">
        <f t="shared" si="41"/>
        <v>0</v>
      </c>
      <c r="P115" s="14">
        <f t="shared" ca="1" si="31"/>
        <v>14146.873999990001</v>
      </c>
      <c r="Q115" s="21">
        <f t="shared" si="32"/>
        <v>0</v>
      </c>
      <c r="R115" s="14">
        <f t="shared" si="33"/>
        <v>0</v>
      </c>
      <c r="S115" s="4" t="str">
        <f t="shared" si="42"/>
        <v>J=</v>
      </c>
      <c r="T115" s="35">
        <f t="shared" si="43"/>
        <v>44119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3">
        <f t="shared" si="34"/>
        <v>43867</v>
      </c>
      <c r="B116" s="73">
        <f t="shared" ca="1" si="44"/>
        <v>1014340.25</v>
      </c>
      <c r="C116" s="7">
        <f t="shared" si="35"/>
        <v>1000000</v>
      </c>
      <c r="D116" s="13">
        <f ca="1">IF(A116&lt;$B$1,VLOOKUP(A116,[1]DI!$A$4:$B$15000,2,FALSE),0)</f>
        <v>4.1500000000000002E-2</v>
      </c>
      <c r="E116" s="14">
        <f t="shared" ca="1" si="27"/>
        <v>1.00016137</v>
      </c>
      <c r="F116" s="14">
        <f ca="1">(TRUNC(PRODUCT($E$12:$E115),16))</f>
        <v>1.0129158842344499</v>
      </c>
      <c r="G116" s="14">
        <f t="shared" si="36"/>
        <v>1</v>
      </c>
      <c r="H116" s="14">
        <f t="shared" ca="1" si="28"/>
        <v>1.01291588</v>
      </c>
      <c r="I116" s="13">
        <f t="shared" si="37"/>
        <v>5.0000000000000001E-3</v>
      </c>
      <c r="J116" s="35">
        <f t="shared" si="38"/>
        <v>43763</v>
      </c>
      <c r="K116" s="2">
        <f t="shared" si="39"/>
        <v>71</v>
      </c>
      <c r="L116" s="18">
        <f t="shared" si="40"/>
        <v>71</v>
      </c>
      <c r="M116" s="12">
        <f t="shared" si="29"/>
        <v>1.0014062079999999</v>
      </c>
      <c r="N116" s="12">
        <f t="shared" ca="1" si="30"/>
        <v>1.0143402500000001</v>
      </c>
      <c r="O116" s="18">
        <f t="shared" si="41"/>
        <v>0</v>
      </c>
      <c r="P116" s="14">
        <f t="shared" ca="1" si="31"/>
        <v>14340.25</v>
      </c>
      <c r="Q116" s="21">
        <f t="shared" si="32"/>
        <v>0</v>
      </c>
      <c r="R116" s="14">
        <f t="shared" si="33"/>
        <v>0</v>
      </c>
      <c r="S116" s="4" t="str">
        <f t="shared" si="42"/>
        <v>J=</v>
      </c>
      <c r="T116" s="35">
        <f t="shared" si="43"/>
        <v>44119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3">
        <f t="shared" si="34"/>
        <v>43868</v>
      </c>
      <c r="B117" s="73">
        <f t="shared" ca="1" si="44"/>
        <v>1014524.02</v>
      </c>
      <c r="C117" s="7">
        <f t="shared" si="35"/>
        <v>1000000</v>
      </c>
      <c r="D117" s="13">
        <f ca="1">IF(A117&lt;$B$1,VLOOKUP(A117,[1]DI!$A$4:$B$15000,2,FALSE),0)</f>
        <v>4.1500000000000002E-2</v>
      </c>
      <c r="E117" s="14">
        <f t="shared" ca="1" si="27"/>
        <v>1.00016137</v>
      </c>
      <c r="F117" s="14">
        <f ca="1">(TRUNC(PRODUCT($E$12:$E116),16))</f>
        <v>1.01307933847069</v>
      </c>
      <c r="G117" s="14">
        <f t="shared" si="36"/>
        <v>1</v>
      </c>
      <c r="H117" s="14">
        <f t="shared" ca="1" si="28"/>
        <v>1.01307934</v>
      </c>
      <c r="I117" s="13">
        <f t="shared" si="37"/>
        <v>5.0000000000000001E-3</v>
      </c>
      <c r="J117" s="35">
        <f t="shared" si="38"/>
        <v>43763</v>
      </c>
      <c r="K117" s="2">
        <f t="shared" si="39"/>
        <v>72</v>
      </c>
      <c r="L117" s="18">
        <f t="shared" si="40"/>
        <v>72</v>
      </c>
      <c r="M117" s="12">
        <f t="shared" si="29"/>
        <v>1.001426028</v>
      </c>
      <c r="N117" s="12">
        <f t="shared" ca="1" si="30"/>
        <v>1.0145240200000001</v>
      </c>
      <c r="O117" s="18">
        <f t="shared" si="41"/>
        <v>0</v>
      </c>
      <c r="P117" s="14">
        <f t="shared" ca="1" si="31"/>
        <v>14524.02</v>
      </c>
      <c r="Q117" s="21">
        <f t="shared" si="32"/>
        <v>0</v>
      </c>
      <c r="R117" s="14">
        <f t="shared" si="33"/>
        <v>0</v>
      </c>
      <c r="S117" s="4" t="str">
        <f t="shared" si="42"/>
        <v>J=</v>
      </c>
      <c r="T117" s="35">
        <f t="shared" si="43"/>
        <v>44119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3">
        <f t="shared" si="34"/>
        <v>43869</v>
      </c>
      <c r="B118" s="73">
        <f t="shared" ca="1" si="44"/>
        <v>1014707.8149999999</v>
      </c>
      <c r="C118" s="7">
        <f t="shared" si="35"/>
        <v>1000000</v>
      </c>
      <c r="D118" s="13">
        <f ca="1">IF(A118&lt;$B$1,VLOOKUP(A118,[1]DI!$A$4:$B$15000,2,FALSE),0)</f>
        <v>0</v>
      </c>
      <c r="E118" s="14">
        <f t="shared" ca="1" si="27"/>
        <v>1</v>
      </c>
      <c r="F118" s="14">
        <f ca="1">(TRUNC(PRODUCT($E$12:$E117),16))</f>
        <v>1.0132428190835301</v>
      </c>
      <c r="G118" s="14">
        <f t="shared" si="36"/>
        <v>1</v>
      </c>
      <c r="H118" s="14">
        <f t="shared" ca="1" si="28"/>
        <v>1.0132428200000001</v>
      </c>
      <c r="I118" s="13">
        <f t="shared" si="37"/>
        <v>5.0000000000000001E-3</v>
      </c>
      <c r="J118" s="35">
        <f t="shared" si="38"/>
        <v>43763</v>
      </c>
      <c r="K118" s="2">
        <f t="shared" si="39"/>
        <v>72</v>
      </c>
      <c r="L118" s="18">
        <f t="shared" si="40"/>
        <v>73</v>
      </c>
      <c r="M118" s="12">
        <f t="shared" si="29"/>
        <v>1.0014458479999999</v>
      </c>
      <c r="N118" s="12">
        <f t="shared" ca="1" si="30"/>
        <v>1.014707815</v>
      </c>
      <c r="O118" s="18">
        <f t="shared" si="41"/>
        <v>0</v>
      </c>
      <c r="P118" s="14">
        <f t="shared" ca="1" si="31"/>
        <v>14707.815000000001</v>
      </c>
      <c r="Q118" s="21">
        <f t="shared" si="32"/>
        <v>0</v>
      </c>
      <c r="R118" s="14">
        <f t="shared" si="33"/>
        <v>0</v>
      </c>
      <c r="S118" s="4" t="str">
        <f t="shared" si="42"/>
        <v>J=</v>
      </c>
      <c r="T118" s="35">
        <f t="shared" si="43"/>
        <v>44119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3">
        <f t="shared" si="34"/>
        <v>43870</v>
      </c>
      <c r="B119" s="73">
        <f t="shared" ca="1" si="44"/>
        <v>1014707.8149999999</v>
      </c>
      <c r="C119" s="7">
        <f t="shared" si="35"/>
        <v>1000000</v>
      </c>
      <c r="D119" s="13">
        <f ca="1">IF(A119&lt;$B$1,VLOOKUP(A119,[1]DI!$A$4:$B$15000,2,FALSE),0)</f>
        <v>0</v>
      </c>
      <c r="E119" s="14">
        <f t="shared" ca="1" si="27"/>
        <v>1</v>
      </c>
      <c r="F119" s="14">
        <f ca="1">(TRUNC(PRODUCT($E$12:$E118),16))</f>
        <v>1.0132428190835301</v>
      </c>
      <c r="G119" s="14">
        <f t="shared" si="36"/>
        <v>1</v>
      </c>
      <c r="H119" s="14">
        <f t="shared" ca="1" si="28"/>
        <v>1.0132428200000001</v>
      </c>
      <c r="I119" s="13">
        <f t="shared" si="37"/>
        <v>5.0000000000000001E-3</v>
      </c>
      <c r="J119" s="35">
        <f t="shared" si="38"/>
        <v>43763</v>
      </c>
      <c r="K119" s="2">
        <f t="shared" si="39"/>
        <v>72</v>
      </c>
      <c r="L119" s="18">
        <f t="shared" si="40"/>
        <v>73</v>
      </c>
      <c r="M119" s="12">
        <f t="shared" si="29"/>
        <v>1.0014458479999999</v>
      </c>
      <c r="N119" s="12">
        <f t="shared" ca="1" si="30"/>
        <v>1.014707815</v>
      </c>
      <c r="O119" s="18">
        <f t="shared" si="41"/>
        <v>0</v>
      </c>
      <c r="P119" s="14">
        <f t="shared" ca="1" si="31"/>
        <v>14707.815000000001</v>
      </c>
      <c r="Q119" s="21">
        <f t="shared" si="32"/>
        <v>0</v>
      </c>
      <c r="R119" s="14">
        <f t="shared" si="33"/>
        <v>0</v>
      </c>
      <c r="S119" s="4" t="str">
        <f t="shared" si="42"/>
        <v>J=</v>
      </c>
      <c r="T119" s="35">
        <f t="shared" si="43"/>
        <v>44119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3">
        <f t="shared" si="34"/>
        <v>43871</v>
      </c>
      <c r="B120" s="73">
        <f t="shared" ca="1" si="44"/>
        <v>1014707.8149999999</v>
      </c>
      <c r="C120" s="7">
        <f t="shared" si="35"/>
        <v>1000000</v>
      </c>
      <c r="D120" s="13">
        <f ca="1">IF(A120&lt;$B$1,VLOOKUP(A120,[1]DI!$A$4:$B$15000,2,FALSE),0)</f>
        <v>4.1500000000000002E-2</v>
      </c>
      <c r="E120" s="14">
        <f t="shared" ca="1" si="27"/>
        <v>1.00016137</v>
      </c>
      <c r="F120" s="14">
        <f ca="1">(TRUNC(PRODUCT($E$12:$E119),16))</f>
        <v>1.0132428190835301</v>
      </c>
      <c r="G120" s="14">
        <f t="shared" si="36"/>
        <v>1</v>
      </c>
      <c r="H120" s="14">
        <f t="shared" ca="1" si="28"/>
        <v>1.0132428200000001</v>
      </c>
      <c r="I120" s="13">
        <f t="shared" si="37"/>
        <v>5.0000000000000001E-3</v>
      </c>
      <c r="J120" s="35">
        <f t="shared" si="38"/>
        <v>43763</v>
      </c>
      <c r="K120" s="2">
        <f t="shared" si="39"/>
        <v>73</v>
      </c>
      <c r="L120" s="18">
        <f t="shared" si="40"/>
        <v>73</v>
      </c>
      <c r="M120" s="12">
        <f t="shared" si="29"/>
        <v>1.0014458479999999</v>
      </c>
      <c r="N120" s="12">
        <f t="shared" ca="1" si="30"/>
        <v>1.014707815</v>
      </c>
      <c r="O120" s="18">
        <f t="shared" si="41"/>
        <v>0</v>
      </c>
      <c r="P120" s="14">
        <f t="shared" ca="1" si="31"/>
        <v>14707.815000000001</v>
      </c>
      <c r="Q120" s="21">
        <f t="shared" si="32"/>
        <v>0</v>
      </c>
      <c r="R120" s="14">
        <f t="shared" si="33"/>
        <v>0</v>
      </c>
      <c r="S120" s="4" t="str">
        <f t="shared" si="42"/>
        <v>J=</v>
      </c>
      <c r="T120" s="35">
        <f t="shared" si="43"/>
        <v>44119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3">
        <f t="shared" si="34"/>
        <v>43872</v>
      </c>
      <c r="B121" s="73">
        <f t="shared" ca="1" si="44"/>
        <v>1014891.648</v>
      </c>
      <c r="C121" s="7">
        <f t="shared" si="35"/>
        <v>1000000</v>
      </c>
      <c r="D121" s="13">
        <f ca="1">IF(A121&lt;$B$1,VLOOKUP(A121,[1]DI!$A$4:$B$15000,2,FALSE),0)</f>
        <v>4.1500000000000002E-2</v>
      </c>
      <c r="E121" s="14">
        <f t="shared" ca="1" si="27"/>
        <v>1.00016137</v>
      </c>
      <c r="F121" s="14">
        <f ca="1">(TRUNC(PRODUCT($E$12:$E120),16))</f>
        <v>1.0134063260772499</v>
      </c>
      <c r="G121" s="14">
        <f t="shared" si="36"/>
        <v>1</v>
      </c>
      <c r="H121" s="14">
        <f t="shared" ca="1" si="28"/>
        <v>1.01340633</v>
      </c>
      <c r="I121" s="13">
        <f t="shared" si="37"/>
        <v>5.0000000000000001E-3</v>
      </c>
      <c r="J121" s="35">
        <f t="shared" si="38"/>
        <v>43763</v>
      </c>
      <c r="K121" s="2">
        <f t="shared" si="39"/>
        <v>74</v>
      </c>
      <c r="L121" s="18">
        <f t="shared" si="40"/>
        <v>74</v>
      </c>
      <c r="M121" s="12">
        <f t="shared" si="29"/>
        <v>1.0014656689999999</v>
      </c>
      <c r="N121" s="12">
        <f t="shared" ca="1" si="30"/>
        <v>1.0148916480000001</v>
      </c>
      <c r="O121" s="18">
        <f t="shared" si="41"/>
        <v>0</v>
      </c>
      <c r="P121" s="14">
        <f t="shared" ca="1" si="31"/>
        <v>14891.647999999999</v>
      </c>
      <c r="Q121" s="21">
        <f t="shared" si="32"/>
        <v>0</v>
      </c>
      <c r="R121" s="14">
        <f t="shared" si="33"/>
        <v>0</v>
      </c>
      <c r="S121" s="4" t="str">
        <f t="shared" si="42"/>
        <v>J=</v>
      </c>
      <c r="T121" s="35">
        <f t="shared" si="43"/>
        <v>44119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3">
        <f t="shared" si="34"/>
        <v>43873</v>
      </c>
      <c r="B122" s="73">
        <f t="shared" ca="1" si="44"/>
        <v>1015075.508</v>
      </c>
      <c r="C122" s="7">
        <f t="shared" si="35"/>
        <v>1000000</v>
      </c>
      <c r="D122" s="13">
        <f ca="1">IF(A122&lt;$B$1,VLOOKUP(A122,[1]DI!$A$4:$B$15000,2,FALSE),0)</f>
        <v>4.1500000000000002E-2</v>
      </c>
      <c r="E122" s="14">
        <f t="shared" ca="1" si="27"/>
        <v>1.00016137</v>
      </c>
      <c r="F122" s="14">
        <f ca="1">(TRUNC(PRODUCT($E$12:$E121),16))</f>
        <v>1.01356985945609</v>
      </c>
      <c r="G122" s="14">
        <f t="shared" si="36"/>
        <v>1</v>
      </c>
      <c r="H122" s="14">
        <f t="shared" ca="1" si="28"/>
        <v>1.01356986</v>
      </c>
      <c r="I122" s="13">
        <f t="shared" si="37"/>
        <v>5.0000000000000001E-3</v>
      </c>
      <c r="J122" s="35">
        <f t="shared" si="38"/>
        <v>43763</v>
      </c>
      <c r="K122" s="2">
        <f t="shared" si="39"/>
        <v>75</v>
      </c>
      <c r="L122" s="18">
        <f t="shared" si="40"/>
        <v>75</v>
      </c>
      <c r="M122" s="12">
        <f t="shared" si="29"/>
        <v>1.0014854900000001</v>
      </c>
      <c r="N122" s="12">
        <f t="shared" ca="1" si="30"/>
        <v>1.015075508</v>
      </c>
      <c r="O122" s="18">
        <f t="shared" si="41"/>
        <v>0</v>
      </c>
      <c r="P122" s="14">
        <f t="shared" ca="1" si="31"/>
        <v>15075.508</v>
      </c>
      <c r="Q122" s="21">
        <f t="shared" si="32"/>
        <v>0</v>
      </c>
      <c r="R122" s="14">
        <f t="shared" si="33"/>
        <v>0</v>
      </c>
      <c r="S122" s="4" t="str">
        <f t="shared" si="42"/>
        <v>J=</v>
      </c>
      <c r="T122" s="35">
        <f t="shared" si="43"/>
        <v>44119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3">
        <f t="shared" si="34"/>
        <v>43874</v>
      </c>
      <c r="B123" s="73">
        <f t="shared" ca="1" si="44"/>
        <v>1015259.404</v>
      </c>
      <c r="C123" s="7">
        <f t="shared" si="35"/>
        <v>1000000</v>
      </c>
      <c r="D123" s="13">
        <f ca="1">IF(A123&lt;$B$1,VLOOKUP(A123,[1]DI!$A$4:$B$15000,2,FALSE),0)</f>
        <v>4.1500000000000002E-2</v>
      </c>
      <c r="E123" s="14">
        <f t="shared" ca="1" si="27"/>
        <v>1.00016137</v>
      </c>
      <c r="F123" s="14">
        <f ca="1">(TRUNC(PRODUCT($E$12:$E122),16))</f>
        <v>1.0137334192243099</v>
      </c>
      <c r="G123" s="14">
        <f t="shared" si="36"/>
        <v>1</v>
      </c>
      <c r="H123" s="14">
        <f t="shared" ca="1" si="28"/>
        <v>1.0137334200000001</v>
      </c>
      <c r="I123" s="13">
        <f t="shared" si="37"/>
        <v>5.0000000000000001E-3</v>
      </c>
      <c r="J123" s="35">
        <f t="shared" si="38"/>
        <v>43763</v>
      </c>
      <c r="K123" s="2">
        <f t="shared" si="39"/>
        <v>76</v>
      </c>
      <c r="L123" s="18">
        <f t="shared" si="40"/>
        <v>76</v>
      </c>
      <c r="M123" s="12">
        <f t="shared" si="29"/>
        <v>1.0015053110000001</v>
      </c>
      <c r="N123" s="12">
        <f t="shared" ca="1" si="30"/>
        <v>1.015259404</v>
      </c>
      <c r="O123" s="18">
        <f t="shared" si="41"/>
        <v>0</v>
      </c>
      <c r="P123" s="14">
        <f t="shared" ca="1" si="31"/>
        <v>15259.404</v>
      </c>
      <c r="Q123" s="21">
        <f t="shared" si="32"/>
        <v>0</v>
      </c>
      <c r="R123" s="14">
        <f t="shared" si="33"/>
        <v>0</v>
      </c>
      <c r="S123" s="4" t="str">
        <f t="shared" si="42"/>
        <v>J=</v>
      </c>
      <c r="T123" s="35">
        <f t="shared" si="43"/>
        <v>44119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3">
        <f t="shared" si="34"/>
        <v>43875</v>
      </c>
      <c r="B124" s="73">
        <f t="shared" ca="1" si="44"/>
        <v>1015443.338</v>
      </c>
      <c r="C124" s="7">
        <f t="shared" si="35"/>
        <v>1000000</v>
      </c>
      <c r="D124" s="13">
        <f ca="1">IF(A124&lt;$B$1,VLOOKUP(A124,[1]DI!$A$4:$B$15000,2,FALSE),0)</f>
        <v>4.1500000000000002E-2</v>
      </c>
      <c r="E124" s="14">
        <f t="shared" ca="1" si="27"/>
        <v>1.00016137</v>
      </c>
      <c r="F124" s="14">
        <f ca="1">(TRUNC(PRODUCT($E$12:$E123),16))</f>
        <v>1.01389700538617</v>
      </c>
      <c r="G124" s="14">
        <f t="shared" si="36"/>
        <v>1</v>
      </c>
      <c r="H124" s="14">
        <f t="shared" ca="1" si="28"/>
        <v>1.01389701</v>
      </c>
      <c r="I124" s="13">
        <f t="shared" si="37"/>
        <v>5.0000000000000001E-3</v>
      </c>
      <c r="J124" s="35">
        <f t="shared" si="38"/>
        <v>43763</v>
      </c>
      <c r="K124" s="2">
        <f t="shared" si="39"/>
        <v>77</v>
      </c>
      <c r="L124" s="18">
        <f t="shared" si="40"/>
        <v>77</v>
      </c>
      <c r="M124" s="12">
        <f t="shared" si="29"/>
        <v>1.0015251329999999</v>
      </c>
      <c r="N124" s="12">
        <f t="shared" ca="1" si="30"/>
        <v>1.0154433380000001</v>
      </c>
      <c r="O124" s="18">
        <f t="shared" si="41"/>
        <v>0</v>
      </c>
      <c r="P124" s="14">
        <f t="shared" ca="1" si="31"/>
        <v>15443.338</v>
      </c>
      <c r="Q124" s="21">
        <f t="shared" si="32"/>
        <v>0</v>
      </c>
      <c r="R124" s="14">
        <f t="shared" si="33"/>
        <v>0</v>
      </c>
      <c r="S124" s="4" t="str">
        <f t="shared" si="42"/>
        <v>J=</v>
      </c>
      <c r="T124" s="35">
        <f t="shared" si="43"/>
        <v>44119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3">
        <f t="shared" si="34"/>
        <v>43876</v>
      </c>
      <c r="B125" s="73">
        <f t="shared" ca="1" si="44"/>
        <v>1015627.298</v>
      </c>
      <c r="C125" s="7">
        <f t="shared" si="35"/>
        <v>1000000</v>
      </c>
      <c r="D125" s="13">
        <f ca="1">IF(A125&lt;$B$1,VLOOKUP(A125,[1]DI!$A$4:$B$15000,2,FALSE),0)</f>
        <v>0</v>
      </c>
      <c r="E125" s="14">
        <f t="shared" ca="1" si="27"/>
        <v>1</v>
      </c>
      <c r="F125" s="14">
        <f ca="1">(TRUNC(PRODUCT($E$12:$E124),16))</f>
        <v>1.0140606179459299</v>
      </c>
      <c r="G125" s="14">
        <f t="shared" si="36"/>
        <v>1</v>
      </c>
      <c r="H125" s="14">
        <f t="shared" ca="1" si="28"/>
        <v>1.01406062</v>
      </c>
      <c r="I125" s="13">
        <f t="shared" si="37"/>
        <v>5.0000000000000001E-3</v>
      </c>
      <c r="J125" s="35">
        <f t="shared" si="38"/>
        <v>43763</v>
      </c>
      <c r="K125" s="2">
        <f t="shared" si="39"/>
        <v>77</v>
      </c>
      <c r="L125" s="18">
        <f t="shared" si="40"/>
        <v>78</v>
      </c>
      <c r="M125" s="12">
        <f t="shared" si="29"/>
        <v>1.001544955</v>
      </c>
      <c r="N125" s="12">
        <f t="shared" ca="1" si="30"/>
        <v>1.0156272980000001</v>
      </c>
      <c r="O125" s="18">
        <f t="shared" si="41"/>
        <v>0</v>
      </c>
      <c r="P125" s="14">
        <f t="shared" ca="1" si="31"/>
        <v>15627.298000000001</v>
      </c>
      <c r="Q125" s="21">
        <f t="shared" si="32"/>
        <v>0</v>
      </c>
      <c r="R125" s="14">
        <f t="shared" si="33"/>
        <v>0</v>
      </c>
      <c r="S125" s="4" t="str">
        <f t="shared" si="42"/>
        <v>J=</v>
      </c>
      <c r="T125" s="35">
        <f t="shared" si="43"/>
        <v>44119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3">
        <f t="shared" si="34"/>
        <v>43877</v>
      </c>
      <c r="B126" s="73">
        <f t="shared" ca="1" si="44"/>
        <v>1015627.298</v>
      </c>
      <c r="C126" s="7">
        <f t="shared" si="35"/>
        <v>1000000</v>
      </c>
      <c r="D126" s="13">
        <f ca="1">IF(A126&lt;$B$1,VLOOKUP(A126,[1]DI!$A$4:$B$15000,2,FALSE),0)</f>
        <v>0</v>
      </c>
      <c r="E126" s="14">
        <f t="shared" ca="1" si="27"/>
        <v>1</v>
      </c>
      <c r="F126" s="14">
        <f ca="1">(TRUNC(PRODUCT($E$12:$E125),16))</f>
        <v>1.0140606179459299</v>
      </c>
      <c r="G126" s="14">
        <f t="shared" si="36"/>
        <v>1</v>
      </c>
      <c r="H126" s="14">
        <f t="shared" ca="1" si="28"/>
        <v>1.01406062</v>
      </c>
      <c r="I126" s="13">
        <f t="shared" si="37"/>
        <v>5.0000000000000001E-3</v>
      </c>
      <c r="J126" s="35">
        <f t="shared" si="38"/>
        <v>43763</v>
      </c>
      <c r="K126" s="2">
        <f t="shared" si="39"/>
        <v>77</v>
      </c>
      <c r="L126" s="18">
        <f t="shared" si="40"/>
        <v>78</v>
      </c>
      <c r="M126" s="12">
        <f t="shared" si="29"/>
        <v>1.001544955</v>
      </c>
      <c r="N126" s="12">
        <f t="shared" ca="1" si="30"/>
        <v>1.0156272980000001</v>
      </c>
      <c r="O126" s="18">
        <f t="shared" si="41"/>
        <v>0</v>
      </c>
      <c r="P126" s="14">
        <f t="shared" ca="1" si="31"/>
        <v>15627.298000000001</v>
      </c>
      <c r="Q126" s="21">
        <f t="shared" si="32"/>
        <v>0</v>
      </c>
      <c r="R126" s="14">
        <f t="shared" si="33"/>
        <v>0</v>
      </c>
      <c r="S126" s="4" t="str">
        <f t="shared" si="42"/>
        <v>J=</v>
      </c>
      <c r="T126" s="35">
        <f t="shared" si="43"/>
        <v>44119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3">
        <f t="shared" si="34"/>
        <v>43878</v>
      </c>
      <c r="B127" s="73">
        <f t="shared" ca="1" si="44"/>
        <v>1015627.298</v>
      </c>
      <c r="C127" s="7">
        <f t="shared" si="35"/>
        <v>1000000</v>
      </c>
      <c r="D127" s="13">
        <f ca="1">IF(A127&lt;$B$1,VLOOKUP(A127,[1]DI!$A$4:$B$15000,2,FALSE),0)</f>
        <v>4.1500000000000002E-2</v>
      </c>
      <c r="E127" s="14">
        <f t="shared" ca="1" si="27"/>
        <v>1.00016137</v>
      </c>
      <c r="F127" s="14">
        <f ca="1">(TRUNC(PRODUCT($E$12:$E126),16))</f>
        <v>1.0140606179459299</v>
      </c>
      <c r="G127" s="14">
        <f t="shared" si="36"/>
        <v>1</v>
      </c>
      <c r="H127" s="14">
        <f t="shared" ca="1" si="28"/>
        <v>1.01406062</v>
      </c>
      <c r="I127" s="13">
        <f t="shared" si="37"/>
        <v>5.0000000000000001E-3</v>
      </c>
      <c r="J127" s="35">
        <f t="shared" si="38"/>
        <v>43763</v>
      </c>
      <c r="K127" s="2">
        <f t="shared" si="39"/>
        <v>78</v>
      </c>
      <c r="L127" s="18">
        <f t="shared" si="40"/>
        <v>78</v>
      </c>
      <c r="M127" s="12">
        <f t="shared" si="29"/>
        <v>1.001544955</v>
      </c>
      <c r="N127" s="12">
        <f t="shared" ca="1" si="30"/>
        <v>1.0156272980000001</v>
      </c>
      <c r="O127" s="18">
        <f t="shared" si="41"/>
        <v>0</v>
      </c>
      <c r="P127" s="14">
        <f t="shared" ca="1" si="31"/>
        <v>15627.298000000001</v>
      </c>
      <c r="Q127" s="21">
        <f t="shared" si="32"/>
        <v>0</v>
      </c>
      <c r="R127" s="14">
        <f t="shared" si="33"/>
        <v>0</v>
      </c>
      <c r="S127" s="4" t="str">
        <f t="shared" si="42"/>
        <v>J=</v>
      </c>
      <c r="T127" s="35">
        <f t="shared" si="43"/>
        <v>44119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3">
        <f t="shared" si="34"/>
        <v>43879</v>
      </c>
      <c r="B128" s="73">
        <f t="shared" ca="1" si="44"/>
        <v>1015811.296</v>
      </c>
      <c r="C128" s="7">
        <f t="shared" si="35"/>
        <v>1000000</v>
      </c>
      <c r="D128" s="13">
        <f ca="1">IF(A128&lt;$B$1,VLOOKUP(A128,[1]DI!$A$4:$B$15000,2,FALSE),0)</f>
        <v>4.1500000000000002E-2</v>
      </c>
      <c r="E128" s="14">
        <f t="shared" ca="1" si="27"/>
        <v>1.00016137</v>
      </c>
      <c r="F128" s="14">
        <f ca="1">(TRUNC(PRODUCT($E$12:$E127),16))</f>
        <v>1.0142242569078499</v>
      </c>
      <c r="G128" s="14">
        <f t="shared" si="36"/>
        <v>1</v>
      </c>
      <c r="H128" s="14">
        <f t="shared" ca="1" si="28"/>
        <v>1.01422426</v>
      </c>
      <c r="I128" s="13">
        <f t="shared" si="37"/>
        <v>5.0000000000000001E-3</v>
      </c>
      <c r="J128" s="35">
        <f t="shared" si="38"/>
        <v>43763</v>
      </c>
      <c r="K128" s="2">
        <f t="shared" si="39"/>
        <v>79</v>
      </c>
      <c r="L128" s="18">
        <f t="shared" si="40"/>
        <v>79</v>
      </c>
      <c r="M128" s="12">
        <f t="shared" si="29"/>
        <v>1.0015647780000001</v>
      </c>
      <c r="N128" s="12">
        <f t="shared" ca="1" si="30"/>
        <v>1.0158112960000001</v>
      </c>
      <c r="O128" s="18">
        <f t="shared" si="41"/>
        <v>0</v>
      </c>
      <c r="P128" s="14">
        <f t="shared" ca="1" si="31"/>
        <v>15811.296</v>
      </c>
      <c r="Q128" s="21">
        <f t="shared" si="32"/>
        <v>0</v>
      </c>
      <c r="R128" s="14">
        <f t="shared" si="33"/>
        <v>0</v>
      </c>
      <c r="S128" s="4" t="str">
        <f t="shared" si="42"/>
        <v>J=</v>
      </c>
      <c r="T128" s="35">
        <f t="shared" si="43"/>
        <v>44119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3">
        <f t="shared" si="34"/>
        <v>43880</v>
      </c>
      <c r="B129" s="73">
        <f t="shared" ca="1" si="44"/>
        <v>1015995.32</v>
      </c>
      <c r="C129" s="7">
        <f t="shared" si="35"/>
        <v>1000000</v>
      </c>
      <c r="D129" s="13">
        <f ca="1">IF(A129&lt;$B$1,VLOOKUP(A129,[1]DI!$A$4:$B$15000,2,FALSE),0)</f>
        <v>4.1500000000000002E-2</v>
      </c>
      <c r="E129" s="14">
        <f t="shared" ca="1" si="27"/>
        <v>1.00016137</v>
      </c>
      <c r="F129" s="14">
        <f ca="1">(TRUNC(PRODUCT($E$12:$E128),16))</f>
        <v>1.01438792227618</v>
      </c>
      <c r="G129" s="14">
        <f t="shared" si="36"/>
        <v>1</v>
      </c>
      <c r="H129" s="14">
        <f t="shared" ca="1" si="28"/>
        <v>1.0143879200000001</v>
      </c>
      <c r="I129" s="13">
        <f t="shared" si="37"/>
        <v>5.0000000000000001E-3</v>
      </c>
      <c r="J129" s="35">
        <f t="shared" si="38"/>
        <v>43763</v>
      </c>
      <c r="K129" s="2">
        <f t="shared" si="39"/>
        <v>80</v>
      </c>
      <c r="L129" s="18">
        <f t="shared" si="40"/>
        <v>80</v>
      </c>
      <c r="M129" s="12">
        <f t="shared" si="29"/>
        <v>1.001584601</v>
      </c>
      <c r="N129" s="12">
        <f t="shared" ca="1" si="30"/>
        <v>1.01599532</v>
      </c>
      <c r="O129" s="18">
        <f t="shared" si="41"/>
        <v>0</v>
      </c>
      <c r="P129" s="14">
        <f t="shared" ca="1" si="31"/>
        <v>15995.32</v>
      </c>
      <c r="Q129" s="21">
        <f t="shared" si="32"/>
        <v>0</v>
      </c>
      <c r="R129" s="14">
        <f t="shared" si="33"/>
        <v>0</v>
      </c>
      <c r="S129" s="4" t="str">
        <f t="shared" si="42"/>
        <v>J=</v>
      </c>
      <c r="T129" s="35">
        <f t="shared" si="43"/>
        <v>44119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3">
        <f t="shared" si="34"/>
        <v>43881</v>
      </c>
      <c r="B130" s="73">
        <f t="shared" ca="1" si="44"/>
        <v>1016179.38099999</v>
      </c>
      <c r="C130" s="7">
        <f t="shared" si="35"/>
        <v>1000000</v>
      </c>
      <c r="D130" s="13">
        <f ca="1">IF(A130&lt;$B$1,VLOOKUP(A130,[1]DI!$A$4:$B$15000,2,FALSE),0)</f>
        <v>4.1500000000000002E-2</v>
      </c>
      <c r="E130" s="14">
        <f t="shared" ca="1" si="27"/>
        <v>1.00016137</v>
      </c>
      <c r="F130" s="14">
        <f ca="1">(TRUNC(PRODUCT($E$12:$E129),16))</f>
        <v>1.0145516140552</v>
      </c>
      <c r="G130" s="14">
        <f t="shared" si="36"/>
        <v>1</v>
      </c>
      <c r="H130" s="14">
        <f t="shared" ca="1" si="28"/>
        <v>1.01455161</v>
      </c>
      <c r="I130" s="13">
        <f t="shared" si="37"/>
        <v>5.0000000000000001E-3</v>
      </c>
      <c r="J130" s="35">
        <f t="shared" si="38"/>
        <v>43763</v>
      </c>
      <c r="K130" s="2">
        <f t="shared" si="39"/>
        <v>81</v>
      </c>
      <c r="L130" s="18">
        <f t="shared" si="40"/>
        <v>81</v>
      </c>
      <c r="M130" s="12">
        <f t="shared" si="29"/>
        <v>1.0016044239999999</v>
      </c>
      <c r="N130" s="12">
        <f t="shared" ca="1" si="30"/>
        <v>1.0161793809999999</v>
      </c>
      <c r="O130" s="18">
        <f t="shared" si="41"/>
        <v>0</v>
      </c>
      <c r="P130" s="14">
        <f t="shared" ca="1" si="31"/>
        <v>16179.38099999</v>
      </c>
      <c r="Q130" s="21">
        <f t="shared" si="32"/>
        <v>0</v>
      </c>
      <c r="R130" s="14">
        <f t="shared" si="33"/>
        <v>0</v>
      </c>
      <c r="S130" s="4" t="str">
        <f t="shared" si="42"/>
        <v>J=</v>
      </c>
      <c r="T130" s="35">
        <f t="shared" si="43"/>
        <v>44119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3">
        <f t="shared" si="34"/>
        <v>43882</v>
      </c>
      <c r="B131" s="73">
        <f t="shared" ca="1" si="44"/>
        <v>1016363.4790000001</v>
      </c>
      <c r="C131" s="7">
        <f t="shared" si="35"/>
        <v>1000000</v>
      </c>
      <c r="D131" s="13">
        <f ca="1">IF(A131&lt;$B$1,VLOOKUP(A131,[1]DI!$A$4:$B$15000,2,FALSE),0)</f>
        <v>4.1500000000000002E-2</v>
      </c>
      <c r="E131" s="14">
        <f t="shared" ca="1" si="27"/>
        <v>1.00016137</v>
      </c>
      <c r="F131" s="14">
        <f ca="1">(TRUNC(PRODUCT($E$12:$E130),16))</f>
        <v>1.01471533224916</v>
      </c>
      <c r="G131" s="14">
        <f t="shared" si="36"/>
        <v>1</v>
      </c>
      <c r="H131" s="14">
        <f t="shared" ca="1" si="28"/>
        <v>1.01471533</v>
      </c>
      <c r="I131" s="13">
        <f t="shared" si="37"/>
        <v>5.0000000000000001E-3</v>
      </c>
      <c r="J131" s="35">
        <f t="shared" si="38"/>
        <v>43763</v>
      </c>
      <c r="K131" s="2">
        <f t="shared" si="39"/>
        <v>82</v>
      </c>
      <c r="L131" s="18">
        <f t="shared" si="40"/>
        <v>82</v>
      </c>
      <c r="M131" s="12">
        <f t="shared" si="29"/>
        <v>1.0016242479999999</v>
      </c>
      <c r="N131" s="12">
        <f t="shared" ca="1" si="30"/>
        <v>1.016363479</v>
      </c>
      <c r="O131" s="18">
        <f t="shared" si="41"/>
        <v>0</v>
      </c>
      <c r="P131" s="14">
        <f t="shared" ca="1" si="31"/>
        <v>16363.478999999999</v>
      </c>
      <c r="Q131" s="21">
        <f t="shared" si="32"/>
        <v>0</v>
      </c>
      <c r="R131" s="14">
        <f t="shared" si="33"/>
        <v>0</v>
      </c>
      <c r="S131" s="4" t="str">
        <f t="shared" si="42"/>
        <v>J=</v>
      </c>
      <c r="T131" s="35">
        <f t="shared" si="43"/>
        <v>44119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3">
        <f t="shared" si="34"/>
        <v>43883</v>
      </c>
      <c r="B132" s="73">
        <f t="shared" ca="1" si="44"/>
        <v>1016547.6140000001</v>
      </c>
      <c r="C132" s="7">
        <f t="shared" si="35"/>
        <v>1000000</v>
      </c>
      <c r="D132" s="13">
        <f ca="1">IF(A132&lt;$B$1,VLOOKUP(A132,[1]DI!$A$4:$B$15000,2,FALSE),0)</f>
        <v>0</v>
      </c>
      <c r="E132" s="14">
        <f t="shared" ca="1" si="27"/>
        <v>1</v>
      </c>
      <c r="F132" s="14">
        <f ca="1">(TRUNC(PRODUCT($E$12:$E131),16))</f>
        <v>1.0148790768623299</v>
      </c>
      <c r="G132" s="14">
        <f t="shared" si="36"/>
        <v>1</v>
      </c>
      <c r="H132" s="14">
        <f t="shared" ca="1" si="28"/>
        <v>1.01487908</v>
      </c>
      <c r="I132" s="13">
        <f t="shared" si="37"/>
        <v>5.0000000000000001E-3</v>
      </c>
      <c r="J132" s="35">
        <f t="shared" si="38"/>
        <v>43763</v>
      </c>
      <c r="K132" s="2">
        <f t="shared" si="39"/>
        <v>82</v>
      </c>
      <c r="L132" s="18">
        <f t="shared" si="40"/>
        <v>83</v>
      </c>
      <c r="M132" s="12">
        <f t="shared" si="29"/>
        <v>1.0016440719999999</v>
      </c>
      <c r="N132" s="12">
        <f t="shared" ca="1" si="30"/>
        <v>1.016547614</v>
      </c>
      <c r="O132" s="18">
        <f t="shared" si="41"/>
        <v>0</v>
      </c>
      <c r="P132" s="14">
        <f t="shared" ca="1" si="31"/>
        <v>16547.614000000001</v>
      </c>
      <c r="Q132" s="21">
        <f t="shared" si="32"/>
        <v>0</v>
      </c>
      <c r="R132" s="14">
        <f t="shared" si="33"/>
        <v>0</v>
      </c>
      <c r="S132" s="4" t="str">
        <f t="shared" si="42"/>
        <v>J=</v>
      </c>
      <c r="T132" s="35">
        <f t="shared" si="43"/>
        <v>44119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3">
        <f t="shared" si="34"/>
        <v>43884</v>
      </c>
      <c r="B133" s="73">
        <f t="shared" ca="1" si="44"/>
        <v>1016547.6140000001</v>
      </c>
      <c r="C133" s="7">
        <f t="shared" si="35"/>
        <v>1000000</v>
      </c>
      <c r="D133" s="13">
        <f ca="1">IF(A133&lt;$B$1,VLOOKUP(A133,[1]DI!$A$4:$B$15000,2,FALSE),0)</f>
        <v>0</v>
      </c>
      <c r="E133" s="14">
        <f t="shared" ca="1" si="27"/>
        <v>1</v>
      </c>
      <c r="F133" s="14">
        <f ca="1">(TRUNC(PRODUCT($E$12:$E132),16))</f>
        <v>1.0148790768623299</v>
      </c>
      <c r="G133" s="14">
        <f t="shared" si="36"/>
        <v>1</v>
      </c>
      <c r="H133" s="14">
        <f t="shared" ca="1" si="28"/>
        <v>1.01487908</v>
      </c>
      <c r="I133" s="13">
        <f t="shared" si="37"/>
        <v>5.0000000000000001E-3</v>
      </c>
      <c r="J133" s="35">
        <f t="shared" si="38"/>
        <v>43763</v>
      </c>
      <c r="K133" s="2">
        <f t="shared" si="39"/>
        <v>82</v>
      </c>
      <c r="L133" s="18">
        <f t="shared" si="40"/>
        <v>83</v>
      </c>
      <c r="M133" s="12">
        <f t="shared" si="29"/>
        <v>1.0016440719999999</v>
      </c>
      <c r="N133" s="12">
        <f t="shared" ca="1" si="30"/>
        <v>1.016547614</v>
      </c>
      <c r="O133" s="18">
        <f t="shared" si="41"/>
        <v>0</v>
      </c>
      <c r="P133" s="14">
        <f t="shared" ca="1" si="31"/>
        <v>16547.614000000001</v>
      </c>
      <c r="Q133" s="21">
        <f t="shared" si="32"/>
        <v>0</v>
      </c>
      <c r="R133" s="14">
        <f t="shared" si="33"/>
        <v>0</v>
      </c>
      <c r="S133" s="4" t="str">
        <f t="shared" si="42"/>
        <v>J=</v>
      </c>
      <c r="T133" s="35">
        <f t="shared" si="43"/>
        <v>44119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3">
        <f t="shared" si="34"/>
        <v>43885</v>
      </c>
      <c r="B134" s="73">
        <f t="shared" ca="1" si="44"/>
        <v>1016547.6140000001</v>
      </c>
      <c r="C134" s="7">
        <f t="shared" si="35"/>
        <v>1000000</v>
      </c>
      <c r="D134" s="13">
        <f ca="1">IF(A134&lt;$B$1,VLOOKUP(A134,[1]DI!$A$4:$B$15000,2,FALSE),0)</f>
        <v>0</v>
      </c>
      <c r="E134" s="14">
        <f t="shared" ca="1" si="27"/>
        <v>1</v>
      </c>
      <c r="F134" s="14">
        <f ca="1">(TRUNC(PRODUCT($E$12:$E133),16))</f>
        <v>1.0148790768623299</v>
      </c>
      <c r="G134" s="14">
        <f t="shared" si="36"/>
        <v>1</v>
      </c>
      <c r="H134" s="14">
        <f t="shared" ca="1" si="28"/>
        <v>1.01487908</v>
      </c>
      <c r="I134" s="13">
        <f t="shared" si="37"/>
        <v>5.0000000000000001E-3</v>
      </c>
      <c r="J134" s="35">
        <f t="shared" si="38"/>
        <v>43763</v>
      </c>
      <c r="K134" s="2">
        <f t="shared" si="39"/>
        <v>82</v>
      </c>
      <c r="L134" s="18">
        <f t="shared" si="40"/>
        <v>83</v>
      </c>
      <c r="M134" s="12">
        <f t="shared" si="29"/>
        <v>1.0016440719999999</v>
      </c>
      <c r="N134" s="12">
        <f t="shared" ca="1" si="30"/>
        <v>1.016547614</v>
      </c>
      <c r="O134" s="18">
        <f t="shared" si="41"/>
        <v>0</v>
      </c>
      <c r="P134" s="14">
        <f t="shared" ca="1" si="31"/>
        <v>16547.614000000001</v>
      </c>
      <c r="Q134" s="21">
        <f t="shared" si="32"/>
        <v>0</v>
      </c>
      <c r="R134" s="14">
        <f t="shared" si="33"/>
        <v>0</v>
      </c>
      <c r="S134" s="4" t="str">
        <f t="shared" si="42"/>
        <v>J=</v>
      </c>
      <c r="T134" s="35">
        <f t="shared" si="43"/>
        <v>44119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3">
        <f t="shared" si="34"/>
        <v>43886</v>
      </c>
      <c r="B135" s="73">
        <f t="shared" ca="1" si="44"/>
        <v>1016547.6140000001</v>
      </c>
      <c r="C135" s="7">
        <f t="shared" si="35"/>
        <v>1000000</v>
      </c>
      <c r="D135" s="13">
        <f ca="1">IF(A135&lt;$B$1,VLOOKUP(A135,[1]DI!$A$4:$B$15000,2,FALSE),0)</f>
        <v>0</v>
      </c>
      <c r="E135" s="14">
        <f t="shared" ca="1" si="27"/>
        <v>1</v>
      </c>
      <c r="F135" s="14">
        <f ca="1">(TRUNC(PRODUCT($E$12:$E134),16))</f>
        <v>1.0148790768623299</v>
      </c>
      <c r="G135" s="14">
        <f t="shared" si="36"/>
        <v>1</v>
      </c>
      <c r="H135" s="14">
        <f t="shared" ca="1" si="28"/>
        <v>1.01487908</v>
      </c>
      <c r="I135" s="13">
        <f t="shared" si="37"/>
        <v>5.0000000000000001E-3</v>
      </c>
      <c r="J135" s="35">
        <f t="shared" si="38"/>
        <v>43763</v>
      </c>
      <c r="K135" s="2">
        <f t="shared" si="39"/>
        <v>82</v>
      </c>
      <c r="L135" s="18">
        <f t="shared" si="40"/>
        <v>83</v>
      </c>
      <c r="M135" s="12">
        <f t="shared" si="29"/>
        <v>1.0016440719999999</v>
      </c>
      <c r="N135" s="12">
        <f t="shared" ca="1" si="30"/>
        <v>1.016547614</v>
      </c>
      <c r="O135" s="18">
        <f t="shared" si="41"/>
        <v>0</v>
      </c>
      <c r="P135" s="14">
        <f t="shared" ca="1" si="31"/>
        <v>16547.614000000001</v>
      </c>
      <c r="Q135" s="21">
        <f t="shared" si="32"/>
        <v>0</v>
      </c>
      <c r="R135" s="14">
        <f t="shared" si="33"/>
        <v>0</v>
      </c>
      <c r="S135" s="4" t="str">
        <f t="shared" si="42"/>
        <v>J=</v>
      </c>
      <c r="T135" s="35">
        <f t="shared" si="43"/>
        <v>44119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3">
        <f t="shared" si="34"/>
        <v>43887</v>
      </c>
      <c r="B136" s="73">
        <f t="shared" ca="1" si="44"/>
        <v>1016547.6140000001</v>
      </c>
      <c r="C136" s="7">
        <f t="shared" si="35"/>
        <v>1000000</v>
      </c>
      <c r="D136" s="13">
        <f ca="1">IF(A136&lt;$B$1,VLOOKUP(A136,[1]DI!$A$4:$B$15000,2,FALSE),0)</f>
        <v>4.1500000000000002E-2</v>
      </c>
      <c r="E136" s="14">
        <f t="shared" ca="1" si="27"/>
        <v>1.00016137</v>
      </c>
      <c r="F136" s="14">
        <f ca="1">(TRUNC(PRODUCT($E$12:$E135),16))</f>
        <v>1.0148790768623299</v>
      </c>
      <c r="G136" s="14">
        <f t="shared" si="36"/>
        <v>1</v>
      </c>
      <c r="H136" s="14">
        <f t="shared" ca="1" si="28"/>
        <v>1.01487908</v>
      </c>
      <c r="I136" s="13">
        <f t="shared" si="37"/>
        <v>5.0000000000000001E-3</v>
      </c>
      <c r="J136" s="35">
        <f t="shared" si="38"/>
        <v>43763</v>
      </c>
      <c r="K136" s="2">
        <f t="shared" si="39"/>
        <v>83</v>
      </c>
      <c r="L136" s="18">
        <f t="shared" si="40"/>
        <v>83</v>
      </c>
      <c r="M136" s="12">
        <f t="shared" si="29"/>
        <v>1.0016440719999999</v>
      </c>
      <c r="N136" s="12">
        <f t="shared" ca="1" si="30"/>
        <v>1.016547614</v>
      </c>
      <c r="O136" s="18">
        <f t="shared" si="41"/>
        <v>0</v>
      </c>
      <c r="P136" s="14">
        <f t="shared" ca="1" si="31"/>
        <v>16547.614000000001</v>
      </c>
      <c r="Q136" s="21">
        <f t="shared" si="32"/>
        <v>0</v>
      </c>
      <c r="R136" s="14">
        <f t="shared" si="33"/>
        <v>0</v>
      </c>
      <c r="S136" s="4" t="str">
        <f t="shared" si="42"/>
        <v>J=</v>
      </c>
      <c r="T136" s="35">
        <f t="shared" si="43"/>
        <v>44119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3">
        <f t="shared" si="34"/>
        <v>43888</v>
      </c>
      <c r="B137" s="73">
        <f t="shared" ca="1" si="44"/>
        <v>1016731.77699999</v>
      </c>
      <c r="C137" s="7">
        <f t="shared" si="35"/>
        <v>1000000</v>
      </c>
      <c r="D137" s="13">
        <f ca="1">IF(A137&lt;$B$1,VLOOKUP(A137,[1]DI!$A$4:$B$15000,2,FALSE),0)</f>
        <v>4.1500000000000002E-2</v>
      </c>
      <c r="E137" s="14">
        <f t="shared" ca="1" si="27"/>
        <v>1.00016137</v>
      </c>
      <c r="F137" s="14">
        <f ca="1">(TRUNC(PRODUCT($E$12:$E136),16))</f>
        <v>1.0150428478989599</v>
      </c>
      <c r="G137" s="14">
        <f t="shared" si="36"/>
        <v>1</v>
      </c>
      <c r="H137" s="14">
        <f t="shared" ca="1" si="28"/>
        <v>1.0150428499999999</v>
      </c>
      <c r="I137" s="13">
        <f t="shared" si="37"/>
        <v>5.0000000000000001E-3</v>
      </c>
      <c r="J137" s="35">
        <f t="shared" si="38"/>
        <v>43763</v>
      </c>
      <c r="K137" s="2">
        <f t="shared" si="39"/>
        <v>84</v>
      </c>
      <c r="L137" s="18">
        <f t="shared" si="40"/>
        <v>84</v>
      </c>
      <c r="M137" s="12">
        <f t="shared" si="29"/>
        <v>1.001663897</v>
      </c>
      <c r="N137" s="12">
        <f t="shared" ca="1" si="30"/>
        <v>1.0167317769999999</v>
      </c>
      <c r="O137" s="18">
        <f t="shared" si="41"/>
        <v>0</v>
      </c>
      <c r="P137" s="14">
        <f t="shared" ca="1" si="31"/>
        <v>16731.776999990001</v>
      </c>
      <c r="Q137" s="21">
        <f t="shared" si="32"/>
        <v>0</v>
      </c>
      <c r="R137" s="14">
        <f t="shared" si="33"/>
        <v>0</v>
      </c>
      <c r="S137" s="4" t="str">
        <f t="shared" si="42"/>
        <v>J=</v>
      </c>
      <c r="T137" s="35">
        <f t="shared" si="43"/>
        <v>44119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3">
        <f t="shared" si="34"/>
        <v>43889</v>
      </c>
      <c r="B138" s="73">
        <f t="shared" ca="1" si="44"/>
        <v>1016915.97599999</v>
      </c>
      <c r="C138" s="7">
        <f t="shared" si="35"/>
        <v>1000000</v>
      </c>
      <c r="D138" s="13">
        <f ca="1">IF(A138&lt;$B$1,VLOOKUP(A138,[1]DI!$A$4:$B$15000,2,FALSE),0)</f>
        <v>4.1500000000000002E-2</v>
      </c>
      <c r="E138" s="14">
        <f t="shared" ca="1" si="27"/>
        <v>1.00016137</v>
      </c>
      <c r="F138" s="14">
        <f ca="1">(TRUNC(PRODUCT($E$12:$E137),16))</f>
        <v>1.0152066453633299</v>
      </c>
      <c r="G138" s="14">
        <f t="shared" si="36"/>
        <v>1</v>
      </c>
      <c r="H138" s="14">
        <f t="shared" ca="1" si="28"/>
        <v>1.0152066500000001</v>
      </c>
      <c r="I138" s="13">
        <f t="shared" si="37"/>
        <v>5.0000000000000001E-3</v>
      </c>
      <c r="J138" s="35">
        <f t="shared" si="38"/>
        <v>43763</v>
      </c>
      <c r="K138" s="2">
        <f t="shared" si="39"/>
        <v>85</v>
      </c>
      <c r="L138" s="18">
        <f t="shared" si="40"/>
        <v>85</v>
      </c>
      <c r="M138" s="12">
        <f t="shared" si="29"/>
        <v>1.0016837220000001</v>
      </c>
      <c r="N138" s="12">
        <f t="shared" ca="1" si="30"/>
        <v>1.0169159759999999</v>
      </c>
      <c r="O138" s="18">
        <f t="shared" si="41"/>
        <v>0</v>
      </c>
      <c r="P138" s="14">
        <f t="shared" ca="1" si="31"/>
        <v>16915.975999990002</v>
      </c>
      <c r="Q138" s="21">
        <f t="shared" si="32"/>
        <v>0</v>
      </c>
      <c r="R138" s="14">
        <f t="shared" si="33"/>
        <v>0</v>
      </c>
      <c r="S138" s="4" t="str">
        <f t="shared" si="42"/>
        <v>J=</v>
      </c>
      <c r="T138" s="35">
        <f t="shared" si="43"/>
        <v>44119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3">
        <f t="shared" si="34"/>
        <v>43890</v>
      </c>
      <c r="B139" s="73">
        <f t="shared" ca="1" si="44"/>
        <v>1017100.201</v>
      </c>
      <c r="C139" s="7">
        <f t="shared" si="35"/>
        <v>1000000</v>
      </c>
      <c r="D139" s="13">
        <f ca="1">IF(A139&lt;$B$1,VLOOKUP(A139,[1]DI!$A$4:$B$15000,2,FALSE),0)</f>
        <v>0</v>
      </c>
      <c r="E139" s="14">
        <f t="shared" ca="1" si="27"/>
        <v>1</v>
      </c>
      <c r="F139" s="14">
        <f ca="1">(TRUNC(PRODUCT($E$12:$E138),16))</f>
        <v>1.0153704692596901</v>
      </c>
      <c r="G139" s="14">
        <f t="shared" si="36"/>
        <v>1</v>
      </c>
      <c r="H139" s="14">
        <f t="shared" ca="1" si="28"/>
        <v>1.0153704699999999</v>
      </c>
      <c r="I139" s="13">
        <f t="shared" si="37"/>
        <v>5.0000000000000001E-3</v>
      </c>
      <c r="J139" s="35">
        <f t="shared" si="38"/>
        <v>43763</v>
      </c>
      <c r="K139" s="2">
        <f t="shared" si="39"/>
        <v>85</v>
      </c>
      <c r="L139" s="18">
        <f t="shared" si="40"/>
        <v>86</v>
      </c>
      <c r="M139" s="12">
        <f t="shared" si="29"/>
        <v>1.001703547</v>
      </c>
      <c r="N139" s="12">
        <f t="shared" ca="1" si="30"/>
        <v>1.0171002010000001</v>
      </c>
      <c r="O139" s="18">
        <f t="shared" si="41"/>
        <v>0</v>
      </c>
      <c r="P139" s="14">
        <f t="shared" ca="1" si="31"/>
        <v>17100.201000000001</v>
      </c>
      <c r="Q139" s="21">
        <f t="shared" si="32"/>
        <v>0</v>
      </c>
      <c r="R139" s="14">
        <f t="shared" si="33"/>
        <v>0</v>
      </c>
      <c r="S139" s="4" t="str">
        <f t="shared" si="42"/>
        <v>J=</v>
      </c>
      <c r="T139" s="35">
        <f t="shared" si="43"/>
        <v>44119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3">
        <f t="shared" si="34"/>
        <v>43891</v>
      </c>
      <c r="B140" s="73">
        <f t="shared" ca="1" si="44"/>
        <v>1017100.201</v>
      </c>
      <c r="C140" s="7">
        <f t="shared" si="35"/>
        <v>1000000</v>
      </c>
      <c r="D140" s="13">
        <f ca="1">IF(A140&lt;$B$1,VLOOKUP(A140,[1]DI!$A$4:$B$15000,2,FALSE),0)</f>
        <v>0</v>
      </c>
      <c r="E140" s="14">
        <f t="shared" ref="E140:E203" ca="1" si="45">ROUND(((1+D140)^(1/252)),8)</f>
        <v>1</v>
      </c>
      <c r="F140" s="14">
        <f ca="1">(TRUNC(PRODUCT($E$12:$E139),16))</f>
        <v>1.0153704692596901</v>
      </c>
      <c r="G140" s="14">
        <f t="shared" si="36"/>
        <v>1</v>
      </c>
      <c r="H140" s="14">
        <f t="shared" ref="H140:H203" ca="1" si="46">ROUND(F140/G140,8)</f>
        <v>1.0153704699999999</v>
      </c>
      <c r="I140" s="13">
        <f t="shared" si="37"/>
        <v>5.0000000000000001E-3</v>
      </c>
      <c r="J140" s="35">
        <f t="shared" si="38"/>
        <v>43763</v>
      </c>
      <c r="K140" s="2">
        <f t="shared" si="39"/>
        <v>85</v>
      </c>
      <c r="L140" s="18">
        <f t="shared" si="40"/>
        <v>86</v>
      </c>
      <c r="M140" s="12">
        <f t="shared" ref="M140:M203" si="47">ROUND((I140+1)^(L140/252),9)</f>
        <v>1.001703547</v>
      </c>
      <c r="N140" s="12">
        <f t="shared" ref="N140:N203" ca="1" si="48">ROUND(H140*M140,9)</f>
        <v>1.0171002010000001</v>
      </c>
      <c r="O140" s="18">
        <f t="shared" si="41"/>
        <v>0</v>
      </c>
      <c r="P140" s="14">
        <f t="shared" ref="P140:P203" ca="1" si="49">TRUNC(((N140-1)*C140),8)</f>
        <v>17100.201000000001</v>
      </c>
      <c r="Q140" s="21">
        <f t="shared" ref="Q140:Q203" si="50">IF($O140&gt;0,VLOOKUP($O140,$W$12:$AC$150,7),0)</f>
        <v>0</v>
      </c>
      <c r="R140" s="14">
        <f t="shared" ref="R140:R203" si="51">IF(Q140&gt;0,TRUNC(Q140*C$12,8),0)</f>
        <v>0</v>
      </c>
      <c r="S140" s="4" t="str">
        <f t="shared" si="42"/>
        <v>J=</v>
      </c>
      <c r="T140" s="35">
        <f t="shared" si="43"/>
        <v>44119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3">
        <f t="shared" ref="A141:A204" si="52">(A140+1)</f>
        <v>43892</v>
      </c>
      <c r="B141" s="73">
        <f t="shared" ca="1" si="44"/>
        <v>1017100.201</v>
      </c>
      <c r="C141" s="7">
        <f t="shared" ref="C141:C204" si="53">(C140-R140)</f>
        <v>1000000</v>
      </c>
      <c r="D141" s="13">
        <f ca="1">IF(A141&lt;$B$1,VLOOKUP(A141,[1]DI!$A$4:$B$15000,2,FALSE),0)</f>
        <v>4.1500000000000002E-2</v>
      </c>
      <c r="E141" s="14">
        <f t="shared" ca="1" si="45"/>
        <v>1.00016137</v>
      </c>
      <c r="F141" s="14">
        <f ca="1">(TRUNC(PRODUCT($E$12:$E140),16))</f>
        <v>1.0153704692596901</v>
      </c>
      <c r="G141" s="14">
        <f t="shared" ref="G141:G204" si="54">IF(O140&gt;0,F140,G140)</f>
        <v>1</v>
      </c>
      <c r="H141" s="14">
        <f t="shared" ca="1" si="46"/>
        <v>1.0153704699999999</v>
      </c>
      <c r="I141" s="13">
        <f t="shared" ref="I141:I204" si="55">I140</f>
        <v>5.0000000000000001E-3</v>
      </c>
      <c r="J141" s="35">
        <f t="shared" ref="J141:J204" si="56">IF(O140&gt;0,VLOOKUP(O140,W$12:AG$150,2),J140)</f>
        <v>43763</v>
      </c>
      <c r="K141" s="2">
        <f t="shared" ref="K141:K204" si="57">IF(A141&gt;J141,IF(NETWORKDAYS(J141,A141,$W$160:$W$544)-1=0,1,NETWORKDAYS(J141,A141,$W$160:$W$544)-1),0)</f>
        <v>86</v>
      </c>
      <c r="L141" s="18">
        <f t="shared" ref="L141:L204" si="58">IF(AND(K141=1,K140=1),1,IF(K141&gt;0,IF(K141=K140,K141+1,K141),0))</f>
        <v>86</v>
      </c>
      <c r="M141" s="12">
        <f t="shared" si="47"/>
        <v>1.001703547</v>
      </c>
      <c r="N141" s="12">
        <f t="shared" ca="1" si="48"/>
        <v>1.0171002010000001</v>
      </c>
      <c r="O141" s="18">
        <f t="shared" ref="O141:O204" si="59">IF(VLOOKUP(A141,X$12:AE$150,8)=VLOOKUP(A140,X$12:AE$150,8),0,VLOOKUP(A141,X$12:AE$150,8))</f>
        <v>0</v>
      </c>
      <c r="P141" s="14">
        <f t="shared" ca="1" si="49"/>
        <v>17100.201000000001</v>
      </c>
      <c r="Q141" s="21">
        <f t="shared" si="50"/>
        <v>0</v>
      </c>
      <c r="R141" s="14">
        <f t="shared" si="51"/>
        <v>0</v>
      </c>
      <c r="S141" s="4" t="str">
        <f t="shared" ref="S141:S204" si="60">IF(O140&gt;0,VLOOKUP(O140,W$12:AG$150,10),S140)</f>
        <v>J=</v>
      </c>
      <c r="T141" s="35">
        <f t="shared" ref="T141:T204" si="61">IF(O140&gt;0,VLOOKUP(O140,W$12:AG$150,11),T140)</f>
        <v>44119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3">
        <f t="shared" si="52"/>
        <v>43893</v>
      </c>
      <c r="B142" s="73">
        <f t="shared" ref="B142:B205" ca="1" si="62">IF(A142&lt;=TODAY(),C142+P142,IF(AND(A142&gt;TODAY(),A142&lt;=$B$1),IF(VLOOKUP(TODAY(),$A$10:$D$5000,4,FALSE)=0,"n.d",C142+P142),"n.d"))</f>
        <v>1017284.464</v>
      </c>
      <c r="C142" s="7">
        <f t="shared" si="53"/>
        <v>1000000</v>
      </c>
      <c r="D142" s="13">
        <f ca="1">IF(A142&lt;$B$1,VLOOKUP(A142,[1]DI!$A$4:$B$15000,2,FALSE),0)</f>
        <v>4.1500000000000002E-2</v>
      </c>
      <c r="E142" s="14">
        <f t="shared" ca="1" si="45"/>
        <v>1.00016137</v>
      </c>
      <c r="F142" s="14">
        <f ca="1">(TRUNC(PRODUCT($E$12:$E141),16))</f>
        <v>1.0155343195923101</v>
      </c>
      <c r="G142" s="14">
        <f t="shared" si="54"/>
        <v>1</v>
      </c>
      <c r="H142" s="14">
        <f t="shared" ca="1" si="46"/>
        <v>1.01553432</v>
      </c>
      <c r="I142" s="13">
        <f t="shared" si="55"/>
        <v>5.0000000000000001E-3</v>
      </c>
      <c r="J142" s="35">
        <f t="shared" si="56"/>
        <v>43763</v>
      </c>
      <c r="K142" s="2">
        <f t="shared" si="57"/>
        <v>87</v>
      </c>
      <c r="L142" s="18">
        <f t="shared" si="58"/>
        <v>87</v>
      </c>
      <c r="M142" s="12">
        <f t="shared" si="47"/>
        <v>1.0017233729999999</v>
      </c>
      <c r="N142" s="12">
        <f t="shared" ca="1" si="48"/>
        <v>1.0172844640000001</v>
      </c>
      <c r="O142" s="18">
        <f t="shared" si="59"/>
        <v>0</v>
      </c>
      <c r="P142" s="14">
        <f t="shared" ca="1" si="49"/>
        <v>17284.464</v>
      </c>
      <c r="Q142" s="21">
        <f t="shared" si="50"/>
        <v>0</v>
      </c>
      <c r="R142" s="14">
        <f t="shared" si="51"/>
        <v>0</v>
      </c>
      <c r="S142" s="4" t="str">
        <f t="shared" si="60"/>
        <v>J=</v>
      </c>
      <c r="T142" s="35">
        <f t="shared" si="61"/>
        <v>44119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3">
        <f t="shared" si="52"/>
        <v>43894</v>
      </c>
      <c r="B143" s="73">
        <f t="shared" ca="1" si="62"/>
        <v>1017468.764</v>
      </c>
      <c r="C143" s="7">
        <f t="shared" si="53"/>
        <v>1000000</v>
      </c>
      <c r="D143" s="13">
        <f ca="1">IF(A143&lt;$B$1,VLOOKUP(A143,[1]DI!$A$4:$B$15000,2,FALSE),0)</f>
        <v>4.1500000000000002E-2</v>
      </c>
      <c r="E143" s="14">
        <f t="shared" ca="1" si="45"/>
        <v>1.00016137</v>
      </c>
      <c r="F143" s="14">
        <f ca="1">(TRUNC(PRODUCT($E$12:$E142),16))</f>
        <v>1.0156981963654701</v>
      </c>
      <c r="G143" s="14">
        <f t="shared" si="54"/>
        <v>1</v>
      </c>
      <c r="H143" s="14">
        <f t="shared" ca="1" si="46"/>
        <v>1.0156982000000001</v>
      </c>
      <c r="I143" s="13">
        <f t="shared" si="55"/>
        <v>5.0000000000000001E-3</v>
      </c>
      <c r="J143" s="35">
        <f t="shared" si="56"/>
        <v>43763</v>
      </c>
      <c r="K143" s="2">
        <f t="shared" si="57"/>
        <v>88</v>
      </c>
      <c r="L143" s="18">
        <f t="shared" si="58"/>
        <v>88</v>
      </c>
      <c r="M143" s="12">
        <f t="shared" si="47"/>
        <v>1.0017431990000001</v>
      </c>
      <c r="N143" s="12">
        <f t="shared" ca="1" si="48"/>
        <v>1.017468764</v>
      </c>
      <c r="O143" s="18">
        <f t="shared" si="59"/>
        <v>0</v>
      </c>
      <c r="P143" s="14">
        <f t="shared" ca="1" si="49"/>
        <v>17468.763999999999</v>
      </c>
      <c r="Q143" s="21">
        <f t="shared" si="50"/>
        <v>0</v>
      </c>
      <c r="R143" s="14">
        <f t="shared" si="51"/>
        <v>0</v>
      </c>
      <c r="S143" s="4" t="str">
        <f t="shared" si="60"/>
        <v>J=</v>
      </c>
      <c r="T143" s="35">
        <f t="shared" si="61"/>
        <v>44119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3">
        <f t="shared" si="52"/>
        <v>43895</v>
      </c>
      <c r="B144" s="73">
        <f t="shared" ca="1" si="62"/>
        <v>1017653.09</v>
      </c>
      <c r="C144" s="7">
        <f t="shared" si="53"/>
        <v>1000000</v>
      </c>
      <c r="D144" s="13">
        <f ca="1">IF(A144&lt;$B$1,VLOOKUP(A144,[1]DI!$A$4:$B$15000,2,FALSE),0)</f>
        <v>4.1500000000000002E-2</v>
      </c>
      <c r="E144" s="14">
        <f t="shared" ca="1" si="45"/>
        <v>1.00016137</v>
      </c>
      <c r="F144" s="14">
        <f ca="1">(TRUNC(PRODUCT($E$12:$E143),16))</f>
        <v>1.01586209958341</v>
      </c>
      <c r="G144" s="14">
        <f t="shared" si="54"/>
        <v>1</v>
      </c>
      <c r="H144" s="14">
        <f t="shared" ca="1" si="46"/>
        <v>1.0158621000000001</v>
      </c>
      <c r="I144" s="13">
        <f t="shared" si="55"/>
        <v>5.0000000000000001E-3</v>
      </c>
      <c r="J144" s="35">
        <f t="shared" si="56"/>
        <v>43763</v>
      </c>
      <c r="K144" s="2">
        <f t="shared" si="57"/>
        <v>89</v>
      </c>
      <c r="L144" s="18">
        <f t="shared" si="58"/>
        <v>89</v>
      </c>
      <c r="M144" s="12">
        <f t="shared" si="47"/>
        <v>1.001763025</v>
      </c>
      <c r="N144" s="12">
        <f t="shared" ca="1" si="48"/>
        <v>1.01765309</v>
      </c>
      <c r="O144" s="18">
        <f t="shared" si="59"/>
        <v>0</v>
      </c>
      <c r="P144" s="14">
        <f t="shared" ca="1" si="49"/>
        <v>17653.09</v>
      </c>
      <c r="Q144" s="21">
        <f t="shared" si="50"/>
        <v>0</v>
      </c>
      <c r="R144" s="14">
        <f t="shared" si="51"/>
        <v>0</v>
      </c>
      <c r="S144" s="4" t="str">
        <f t="shared" si="60"/>
        <v>J=</v>
      </c>
      <c r="T144" s="35">
        <f t="shared" si="61"/>
        <v>44119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3">
        <f t="shared" si="52"/>
        <v>43896</v>
      </c>
      <c r="B145" s="73">
        <f t="shared" ca="1" si="62"/>
        <v>1017837.45399999</v>
      </c>
      <c r="C145" s="7">
        <f t="shared" si="53"/>
        <v>1000000</v>
      </c>
      <c r="D145" s="13">
        <f ca="1">IF(A145&lt;$B$1,VLOOKUP(A145,[1]DI!$A$4:$B$15000,2,FALSE),0)</f>
        <v>4.1500000000000002E-2</v>
      </c>
      <c r="E145" s="14">
        <f t="shared" ca="1" si="45"/>
        <v>1.00016137</v>
      </c>
      <c r="F145" s="14">
        <f ca="1">(TRUNC(PRODUCT($E$12:$E144),16))</f>
        <v>1.01602602925042</v>
      </c>
      <c r="G145" s="14">
        <f t="shared" si="54"/>
        <v>1</v>
      </c>
      <c r="H145" s="14">
        <f t="shared" ca="1" si="46"/>
        <v>1.0160260299999999</v>
      </c>
      <c r="I145" s="13">
        <f t="shared" si="55"/>
        <v>5.0000000000000001E-3</v>
      </c>
      <c r="J145" s="35">
        <f t="shared" si="56"/>
        <v>43763</v>
      </c>
      <c r="K145" s="2">
        <f t="shared" si="57"/>
        <v>90</v>
      </c>
      <c r="L145" s="18">
        <f t="shared" si="58"/>
        <v>90</v>
      </c>
      <c r="M145" s="12">
        <f t="shared" si="47"/>
        <v>1.0017828520000001</v>
      </c>
      <c r="N145" s="12">
        <f t="shared" ca="1" si="48"/>
        <v>1.0178374539999999</v>
      </c>
      <c r="O145" s="18">
        <f t="shared" si="59"/>
        <v>0</v>
      </c>
      <c r="P145" s="14">
        <f t="shared" ca="1" si="49"/>
        <v>17837.453999990001</v>
      </c>
      <c r="Q145" s="21">
        <f t="shared" si="50"/>
        <v>0</v>
      </c>
      <c r="R145" s="14">
        <f t="shared" si="51"/>
        <v>0</v>
      </c>
      <c r="S145" s="4" t="str">
        <f t="shared" si="60"/>
        <v>J=</v>
      </c>
      <c r="T145" s="35">
        <f t="shared" si="61"/>
        <v>44119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3">
        <f t="shared" si="52"/>
        <v>43897</v>
      </c>
      <c r="B146" s="73">
        <f t="shared" ca="1" si="62"/>
        <v>1018021.855</v>
      </c>
      <c r="C146" s="7">
        <f t="shared" si="53"/>
        <v>1000000</v>
      </c>
      <c r="D146" s="13">
        <f ca="1">IF(A146&lt;$B$1,VLOOKUP(A146,[1]DI!$A$4:$B$15000,2,FALSE),0)</f>
        <v>0</v>
      </c>
      <c r="E146" s="14">
        <f t="shared" ca="1" si="45"/>
        <v>1</v>
      </c>
      <c r="F146" s="14">
        <f ca="1">(TRUNC(PRODUCT($E$12:$E145),16))</f>
        <v>1.0161899853707601</v>
      </c>
      <c r="G146" s="14">
        <f t="shared" si="54"/>
        <v>1</v>
      </c>
      <c r="H146" s="14">
        <f t="shared" ca="1" si="46"/>
        <v>1.01618999</v>
      </c>
      <c r="I146" s="13">
        <f t="shared" si="55"/>
        <v>5.0000000000000001E-3</v>
      </c>
      <c r="J146" s="35">
        <f t="shared" si="56"/>
        <v>43763</v>
      </c>
      <c r="K146" s="2">
        <f t="shared" si="57"/>
        <v>90</v>
      </c>
      <c r="L146" s="18">
        <f t="shared" si="58"/>
        <v>91</v>
      </c>
      <c r="M146" s="12">
        <f t="shared" si="47"/>
        <v>1.0018026799999999</v>
      </c>
      <c r="N146" s="12">
        <f t="shared" ca="1" si="48"/>
        <v>1.018021855</v>
      </c>
      <c r="O146" s="18">
        <f t="shared" si="59"/>
        <v>0</v>
      </c>
      <c r="P146" s="14">
        <f t="shared" ca="1" si="49"/>
        <v>18021.855</v>
      </c>
      <c r="Q146" s="21">
        <f t="shared" si="50"/>
        <v>0</v>
      </c>
      <c r="R146" s="14">
        <f t="shared" si="51"/>
        <v>0</v>
      </c>
      <c r="S146" s="4" t="str">
        <f t="shared" si="60"/>
        <v>J=</v>
      </c>
      <c r="T146" s="35">
        <f t="shared" si="61"/>
        <v>44119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3">
        <f t="shared" si="52"/>
        <v>43898</v>
      </c>
      <c r="B147" s="73">
        <f t="shared" ca="1" si="62"/>
        <v>1018021.855</v>
      </c>
      <c r="C147" s="7">
        <f t="shared" si="53"/>
        <v>1000000</v>
      </c>
      <c r="D147" s="13">
        <f ca="1">IF(A147&lt;$B$1,VLOOKUP(A147,[1]DI!$A$4:$B$15000,2,FALSE),0)</f>
        <v>0</v>
      </c>
      <c r="E147" s="14">
        <f t="shared" ca="1" si="45"/>
        <v>1</v>
      </c>
      <c r="F147" s="14">
        <f ca="1">(TRUNC(PRODUCT($E$12:$E146),16))</f>
        <v>1.0161899853707601</v>
      </c>
      <c r="G147" s="14">
        <f t="shared" si="54"/>
        <v>1</v>
      </c>
      <c r="H147" s="14">
        <f t="shared" ca="1" si="46"/>
        <v>1.01618999</v>
      </c>
      <c r="I147" s="13">
        <f t="shared" si="55"/>
        <v>5.0000000000000001E-3</v>
      </c>
      <c r="J147" s="35">
        <f t="shared" si="56"/>
        <v>43763</v>
      </c>
      <c r="K147" s="2">
        <f t="shared" si="57"/>
        <v>90</v>
      </c>
      <c r="L147" s="18">
        <f t="shared" si="58"/>
        <v>91</v>
      </c>
      <c r="M147" s="12">
        <f t="shared" si="47"/>
        <v>1.0018026799999999</v>
      </c>
      <c r="N147" s="12">
        <f t="shared" ca="1" si="48"/>
        <v>1.018021855</v>
      </c>
      <c r="O147" s="18">
        <f t="shared" si="59"/>
        <v>0</v>
      </c>
      <c r="P147" s="14">
        <f t="shared" ca="1" si="49"/>
        <v>18021.855</v>
      </c>
      <c r="Q147" s="21">
        <f t="shared" si="50"/>
        <v>0</v>
      </c>
      <c r="R147" s="14">
        <f t="shared" si="51"/>
        <v>0</v>
      </c>
      <c r="S147" s="4" t="str">
        <f t="shared" si="60"/>
        <v>J=</v>
      </c>
      <c r="T147" s="35">
        <f t="shared" si="61"/>
        <v>44119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3">
        <f t="shared" si="52"/>
        <v>43899</v>
      </c>
      <c r="B148" s="73">
        <f t="shared" ca="1" si="62"/>
        <v>1018021.855</v>
      </c>
      <c r="C148" s="7">
        <f t="shared" si="53"/>
        <v>1000000</v>
      </c>
      <c r="D148" s="13">
        <f ca="1">IF(A148&lt;$B$1,VLOOKUP(A148,[1]DI!$A$4:$B$15000,2,FALSE),0)</f>
        <v>4.1500000000000002E-2</v>
      </c>
      <c r="E148" s="14">
        <f t="shared" ca="1" si="45"/>
        <v>1.00016137</v>
      </c>
      <c r="F148" s="14">
        <f ca="1">(TRUNC(PRODUCT($E$12:$E147),16))</f>
        <v>1.0161899853707601</v>
      </c>
      <c r="G148" s="14">
        <f t="shared" si="54"/>
        <v>1</v>
      </c>
      <c r="H148" s="14">
        <f t="shared" ca="1" si="46"/>
        <v>1.01618999</v>
      </c>
      <c r="I148" s="13">
        <f t="shared" si="55"/>
        <v>5.0000000000000001E-3</v>
      </c>
      <c r="J148" s="35">
        <f t="shared" si="56"/>
        <v>43763</v>
      </c>
      <c r="K148" s="2">
        <f t="shared" si="57"/>
        <v>91</v>
      </c>
      <c r="L148" s="18">
        <f t="shared" si="58"/>
        <v>91</v>
      </c>
      <c r="M148" s="12">
        <f t="shared" si="47"/>
        <v>1.0018026799999999</v>
      </c>
      <c r="N148" s="12">
        <f t="shared" ca="1" si="48"/>
        <v>1.018021855</v>
      </c>
      <c r="O148" s="18">
        <f t="shared" si="59"/>
        <v>0</v>
      </c>
      <c r="P148" s="14">
        <f t="shared" ca="1" si="49"/>
        <v>18021.855</v>
      </c>
      <c r="Q148" s="21">
        <f t="shared" si="50"/>
        <v>0</v>
      </c>
      <c r="R148" s="14">
        <f t="shared" si="51"/>
        <v>0</v>
      </c>
      <c r="S148" s="4" t="str">
        <f t="shared" si="60"/>
        <v>J=</v>
      </c>
      <c r="T148" s="35">
        <f t="shared" si="61"/>
        <v>44119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3">
        <f t="shared" si="52"/>
        <v>43900</v>
      </c>
      <c r="B149" s="73">
        <f t="shared" ca="1" si="62"/>
        <v>1018206.282</v>
      </c>
      <c r="C149" s="7">
        <f t="shared" si="53"/>
        <v>1000000</v>
      </c>
      <c r="D149" s="13">
        <f ca="1">IF(A149&lt;$B$1,VLOOKUP(A149,[1]DI!$A$4:$B$15000,2,FALSE),0)</f>
        <v>4.1500000000000002E-2</v>
      </c>
      <c r="E149" s="14">
        <f t="shared" ca="1" si="45"/>
        <v>1.00016137</v>
      </c>
      <c r="F149" s="14">
        <f ca="1">(TRUNC(PRODUCT($E$12:$E148),16))</f>
        <v>1.0163539679486999</v>
      </c>
      <c r="G149" s="14">
        <f t="shared" si="54"/>
        <v>1</v>
      </c>
      <c r="H149" s="14">
        <f t="shared" ca="1" si="46"/>
        <v>1.0163539699999999</v>
      </c>
      <c r="I149" s="13">
        <f t="shared" si="55"/>
        <v>5.0000000000000001E-3</v>
      </c>
      <c r="J149" s="35">
        <f t="shared" si="56"/>
        <v>43763</v>
      </c>
      <c r="K149" s="2">
        <f t="shared" si="57"/>
        <v>92</v>
      </c>
      <c r="L149" s="18">
        <f t="shared" si="58"/>
        <v>92</v>
      </c>
      <c r="M149" s="12">
        <f t="shared" si="47"/>
        <v>1.001822507</v>
      </c>
      <c r="N149" s="12">
        <f t="shared" ca="1" si="48"/>
        <v>1.018206282</v>
      </c>
      <c r="O149" s="18">
        <f t="shared" si="59"/>
        <v>0</v>
      </c>
      <c r="P149" s="14">
        <f t="shared" ca="1" si="49"/>
        <v>18206.281999999999</v>
      </c>
      <c r="Q149" s="21">
        <f t="shared" si="50"/>
        <v>0</v>
      </c>
      <c r="R149" s="14">
        <f t="shared" si="51"/>
        <v>0</v>
      </c>
      <c r="S149" s="4" t="str">
        <f t="shared" si="60"/>
        <v>J=</v>
      </c>
      <c r="T149" s="35">
        <f t="shared" si="61"/>
        <v>44119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3">
        <f t="shared" si="52"/>
        <v>43901</v>
      </c>
      <c r="B150" s="73">
        <f t="shared" ca="1" si="62"/>
        <v>1018390.747</v>
      </c>
      <c r="C150" s="7">
        <f t="shared" si="53"/>
        <v>1000000</v>
      </c>
      <c r="D150" s="13">
        <f ca="1">IF(A150&lt;$B$1,VLOOKUP(A150,[1]DI!$A$4:$B$15000,2,FALSE),0)</f>
        <v>4.1500000000000002E-2</v>
      </c>
      <c r="E150" s="14">
        <f t="shared" ca="1" si="45"/>
        <v>1.00016137</v>
      </c>
      <c r="F150" s="14">
        <f ca="1">(TRUNC(PRODUCT($E$12:$E149),16))</f>
        <v>1.01651797698851</v>
      </c>
      <c r="G150" s="14">
        <f t="shared" si="54"/>
        <v>1</v>
      </c>
      <c r="H150" s="14">
        <f t="shared" ca="1" si="46"/>
        <v>1.0165179799999999</v>
      </c>
      <c r="I150" s="13">
        <f t="shared" si="55"/>
        <v>5.0000000000000001E-3</v>
      </c>
      <c r="J150" s="35">
        <f t="shared" si="56"/>
        <v>43763</v>
      </c>
      <c r="K150" s="2">
        <f t="shared" si="57"/>
        <v>93</v>
      </c>
      <c r="L150" s="18">
        <f t="shared" si="58"/>
        <v>93</v>
      </c>
      <c r="M150" s="12">
        <f t="shared" si="47"/>
        <v>1.0018423350000001</v>
      </c>
      <c r="N150" s="12">
        <f t="shared" ca="1" si="48"/>
        <v>1.018390747</v>
      </c>
      <c r="O150" s="18">
        <f t="shared" si="59"/>
        <v>0</v>
      </c>
      <c r="P150" s="14">
        <f t="shared" ca="1" si="49"/>
        <v>18390.746999999999</v>
      </c>
      <c r="Q150" s="21">
        <f t="shared" si="50"/>
        <v>0</v>
      </c>
      <c r="R150" s="14">
        <f t="shared" si="51"/>
        <v>0</v>
      </c>
      <c r="S150" s="4" t="str">
        <f t="shared" si="60"/>
        <v>J=</v>
      </c>
      <c r="T150" s="35">
        <f t="shared" si="61"/>
        <v>44119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3">
        <f t="shared" si="52"/>
        <v>43902</v>
      </c>
      <c r="B151" s="73">
        <f t="shared" ca="1" si="62"/>
        <v>1018575.2390000001</v>
      </c>
      <c r="C151" s="7">
        <f t="shared" si="53"/>
        <v>1000000</v>
      </c>
      <c r="D151" s="13">
        <f ca="1">IF(A151&lt;$B$1,VLOOKUP(A151,[1]DI!$A$4:$B$15000,2,FALSE),0)</f>
        <v>4.1500000000000002E-2</v>
      </c>
      <c r="E151" s="14">
        <f t="shared" ca="1" si="45"/>
        <v>1.00016137</v>
      </c>
      <c r="F151" s="14">
        <f ca="1">(TRUNC(PRODUCT($E$12:$E150),16))</f>
        <v>1.01668201249446</v>
      </c>
      <c r="G151" s="14">
        <f t="shared" si="54"/>
        <v>1</v>
      </c>
      <c r="H151" s="14">
        <f t="shared" ca="1" si="46"/>
        <v>1.01668201</v>
      </c>
      <c r="I151" s="13">
        <f t="shared" si="55"/>
        <v>5.0000000000000001E-3</v>
      </c>
      <c r="J151" s="35">
        <f t="shared" si="56"/>
        <v>43763</v>
      </c>
      <c r="K151" s="2">
        <f t="shared" si="57"/>
        <v>94</v>
      </c>
      <c r="L151" s="18">
        <f t="shared" si="58"/>
        <v>94</v>
      </c>
      <c r="M151" s="12">
        <f t="shared" si="47"/>
        <v>1.0018621640000001</v>
      </c>
      <c r="N151" s="12">
        <f t="shared" ca="1" si="48"/>
        <v>1.018575239</v>
      </c>
      <c r="O151" s="18">
        <f t="shared" si="59"/>
        <v>0</v>
      </c>
      <c r="P151" s="14">
        <f t="shared" ca="1" si="49"/>
        <v>18575.239000000001</v>
      </c>
      <c r="Q151" s="21">
        <f t="shared" si="50"/>
        <v>0</v>
      </c>
      <c r="R151" s="14">
        <f t="shared" si="51"/>
        <v>0</v>
      </c>
      <c r="S151" s="4" t="str">
        <f t="shared" si="60"/>
        <v>J=</v>
      </c>
      <c r="T151" s="35">
        <f t="shared" si="61"/>
        <v>44119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3">
        <f t="shared" si="52"/>
        <v>43903</v>
      </c>
      <c r="B152" s="73">
        <f t="shared" ca="1" si="62"/>
        <v>1018759.76699999</v>
      </c>
      <c r="C152" s="7">
        <f t="shared" si="53"/>
        <v>1000000</v>
      </c>
      <c r="D152" s="13">
        <f ca="1">IF(A152&lt;$B$1,VLOOKUP(A152,[1]DI!$A$4:$B$15000,2,FALSE),0)</f>
        <v>4.1500000000000002E-2</v>
      </c>
      <c r="E152" s="14">
        <f t="shared" ca="1" si="45"/>
        <v>1.00016137</v>
      </c>
      <c r="F152" s="14">
        <f ca="1">(TRUNC(PRODUCT($E$12:$E151),16))</f>
        <v>1.0168460744708101</v>
      </c>
      <c r="G152" s="14">
        <f t="shared" si="54"/>
        <v>1</v>
      </c>
      <c r="H152" s="14">
        <f t="shared" ca="1" si="46"/>
        <v>1.0168460699999999</v>
      </c>
      <c r="I152" s="13">
        <f t="shared" si="55"/>
        <v>5.0000000000000001E-3</v>
      </c>
      <c r="J152" s="35">
        <f t="shared" si="56"/>
        <v>43763</v>
      </c>
      <c r="K152" s="2">
        <f t="shared" si="57"/>
        <v>95</v>
      </c>
      <c r="L152" s="18">
        <f t="shared" si="58"/>
        <v>95</v>
      </c>
      <c r="M152" s="12">
        <f t="shared" si="47"/>
        <v>1.001881993</v>
      </c>
      <c r="N152" s="12">
        <f t="shared" ca="1" si="48"/>
        <v>1.0187597669999999</v>
      </c>
      <c r="O152" s="18">
        <f t="shared" si="59"/>
        <v>0</v>
      </c>
      <c r="P152" s="14">
        <f t="shared" ca="1" si="49"/>
        <v>18759.766999989999</v>
      </c>
      <c r="Q152" s="21">
        <f t="shared" si="50"/>
        <v>0</v>
      </c>
      <c r="R152" s="14">
        <f t="shared" si="51"/>
        <v>0</v>
      </c>
      <c r="S152" s="4" t="str">
        <f t="shared" si="60"/>
        <v>J=</v>
      </c>
      <c r="T152" s="35">
        <f t="shared" si="61"/>
        <v>44119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3">
        <f t="shared" si="52"/>
        <v>43904</v>
      </c>
      <c r="B153" s="73">
        <f t="shared" ca="1" si="62"/>
        <v>1018944.3320000001</v>
      </c>
      <c r="C153" s="7">
        <f t="shared" si="53"/>
        <v>1000000</v>
      </c>
      <c r="D153" s="13">
        <f ca="1">IF(A153&lt;$B$1,VLOOKUP(A153,[1]DI!$A$4:$B$15000,2,FALSE),0)</f>
        <v>0</v>
      </c>
      <c r="E153" s="14">
        <f t="shared" ca="1" si="45"/>
        <v>1</v>
      </c>
      <c r="F153" s="14">
        <f ca="1">(TRUNC(PRODUCT($E$12:$E152),16))</f>
        <v>1.01701016292185</v>
      </c>
      <c r="G153" s="14">
        <f t="shared" si="54"/>
        <v>1</v>
      </c>
      <c r="H153" s="14">
        <f t="shared" ca="1" si="46"/>
        <v>1.0170101600000001</v>
      </c>
      <c r="I153" s="13">
        <f t="shared" si="55"/>
        <v>5.0000000000000001E-3</v>
      </c>
      <c r="J153" s="35">
        <f t="shared" si="56"/>
        <v>43763</v>
      </c>
      <c r="K153" s="2">
        <f t="shared" si="57"/>
        <v>95</v>
      </c>
      <c r="L153" s="18">
        <f t="shared" si="58"/>
        <v>96</v>
      </c>
      <c r="M153" s="12">
        <f t="shared" si="47"/>
        <v>1.001901822</v>
      </c>
      <c r="N153" s="12">
        <f t="shared" ca="1" si="48"/>
        <v>1.018944332</v>
      </c>
      <c r="O153" s="18">
        <f t="shared" si="59"/>
        <v>0</v>
      </c>
      <c r="P153" s="14">
        <f t="shared" ca="1" si="49"/>
        <v>18944.331999999999</v>
      </c>
      <c r="Q153" s="21">
        <f t="shared" si="50"/>
        <v>0</v>
      </c>
      <c r="R153" s="14">
        <f t="shared" si="51"/>
        <v>0</v>
      </c>
      <c r="S153" s="4" t="str">
        <f t="shared" si="60"/>
        <v>J=</v>
      </c>
      <c r="T153" s="35">
        <f t="shared" si="61"/>
        <v>44119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3">
        <f t="shared" si="52"/>
        <v>43905</v>
      </c>
      <c r="B154" s="73">
        <f t="shared" ca="1" si="62"/>
        <v>1018944.3320000001</v>
      </c>
      <c r="C154" s="7">
        <f t="shared" si="53"/>
        <v>1000000</v>
      </c>
      <c r="D154" s="13">
        <f ca="1">IF(A154&lt;$B$1,VLOOKUP(A154,[1]DI!$A$4:$B$15000,2,FALSE),0)</f>
        <v>0</v>
      </c>
      <c r="E154" s="14">
        <f t="shared" ca="1" si="45"/>
        <v>1</v>
      </c>
      <c r="F154" s="14">
        <f ca="1">(TRUNC(PRODUCT($E$12:$E153),16))</f>
        <v>1.01701016292185</v>
      </c>
      <c r="G154" s="14">
        <f t="shared" si="54"/>
        <v>1</v>
      </c>
      <c r="H154" s="14">
        <f t="shared" ca="1" si="46"/>
        <v>1.0170101600000001</v>
      </c>
      <c r="I154" s="13">
        <f t="shared" si="55"/>
        <v>5.0000000000000001E-3</v>
      </c>
      <c r="J154" s="35">
        <f t="shared" si="56"/>
        <v>43763</v>
      </c>
      <c r="K154" s="2">
        <f t="shared" si="57"/>
        <v>95</v>
      </c>
      <c r="L154" s="18">
        <f t="shared" si="58"/>
        <v>96</v>
      </c>
      <c r="M154" s="12">
        <f t="shared" si="47"/>
        <v>1.001901822</v>
      </c>
      <c r="N154" s="12">
        <f t="shared" ca="1" si="48"/>
        <v>1.018944332</v>
      </c>
      <c r="O154" s="18">
        <f t="shared" si="59"/>
        <v>0</v>
      </c>
      <c r="P154" s="14">
        <f t="shared" ca="1" si="49"/>
        <v>18944.331999999999</v>
      </c>
      <c r="Q154" s="21">
        <f t="shared" si="50"/>
        <v>0</v>
      </c>
      <c r="R154" s="14">
        <f t="shared" si="51"/>
        <v>0</v>
      </c>
      <c r="S154" s="4" t="str">
        <f t="shared" si="60"/>
        <v>J=</v>
      </c>
      <c r="T154" s="35">
        <f t="shared" si="61"/>
        <v>44119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3">
        <f t="shared" si="52"/>
        <v>43906</v>
      </c>
      <c r="B155" s="73">
        <f t="shared" ca="1" si="62"/>
        <v>1018944.3320000001</v>
      </c>
      <c r="C155" s="7">
        <f t="shared" si="53"/>
        <v>1000000</v>
      </c>
      <c r="D155" s="13">
        <f ca="1">IF(A155&lt;$B$1,VLOOKUP(A155,[1]DI!$A$4:$B$15000,2,FALSE),0)</f>
        <v>4.1500000000000002E-2</v>
      </c>
      <c r="E155" s="14">
        <f t="shared" ca="1" si="45"/>
        <v>1.00016137</v>
      </c>
      <c r="F155" s="14">
        <f ca="1">(TRUNC(PRODUCT($E$12:$E154),16))</f>
        <v>1.01701016292185</v>
      </c>
      <c r="G155" s="14">
        <f t="shared" si="54"/>
        <v>1</v>
      </c>
      <c r="H155" s="14">
        <f t="shared" ca="1" si="46"/>
        <v>1.0170101600000001</v>
      </c>
      <c r="I155" s="13">
        <f t="shared" si="55"/>
        <v>5.0000000000000001E-3</v>
      </c>
      <c r="J155" s="35">
        <f t="shared" si="56"/>
        <v>43763</v>
      </c>
      <c r="K155" s="2">
        <f t="shared" si="57"/>
        <v>96</v>
      </c>
      <c r="L155" s="18">
        <f t="shared" si="58"/>
        <v>96</v>
      </c>
      <c r="M155" s="12">
        <f t="shared" si="47"/>
        <v>1.001901822</v>
      </c>
      <c r="N155" s="12">
        <f t="shared" ca="1" si="48"/>
        <v>1.018944332</v>
      </c>
      <c r="O155" s="18">
        <f t="shared" si="59"/>
        <v>0</v>
      </c>
      <c r="P155" s="14">
        <f t="shared" ca="1" si="49"/>
        <v>18944.331999999999</v>
      </c>
      <c r="Q155" s="21">
        <f t="shared" si="50"/>
        <v>0</v>
      </c>
      <c r="R155" s="14">
        <f t="shared" si="51"/>
        <v>0</v>
      </c>
      <c r="S155" s="4" t="str">
        <f t="shared" si="60"/>
        <v>J=</v>
      </c>
      <c r="T155" s="35">
        <f t="shared" si="61"/>
        <v>44119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3">
        <f t="shared" si="52"/>
        <v>43907</v>
      </c>
      <c r="B156" s="73">
        <f t="shared" ca="1" si="62"/>
        <v>1019128.93499999</v>
      </c>
      <c r="C156" s="7">
        <f t="shared" si="53"/>
        <v>1000000</v>
      </c>
      <c r="D156" s="13">
        <f ca="1">IF(A156&lt;$B$1,VLOOKUP(A156,[1]DI!$A$4:$B$15000,2,FALSE),0)</f>
        <v>4.1500000000000002E-2</v>
      </c>
      <c r="E156" s="14">
        <f t="shared" ca="1" si="45"/>
        <v>1.00016137</v>
      </c>
      <c r="F156" s="14">
        <f ca="1">(TRUNC(PRODUCT($E$12:$E155),16))</f>
        <v>1.01717427785184</v>
      </c>
      <c r="G156" s="14">
        <f t="shared" si="54"/>
        <v>1</v>
      </c>
      <c r="H156" s="14">
        <f t="shared" ca="1" si="46"/>
        <v>1.0171742800000001</v>
      </c>
      <c r="I156" s="13">
        <f t="shared" si="55"/>
        <v>5.0000000000000001E-3</v>
      </c>
      <c r="J156" s="35">
        <f t="shared" si="56"/>
        <v>43763</v>
      </c>
      <c r="K156" s="2">
        <f t="shared" si="57"/>
        <v>97</v>
      </c>
      <c r="L156" s="18">
        <f t="shared" si="58"/>
        <v>97</v>
      </c>
      <c r="M156" s="12">
        <f t="shared" si="47"/>
        <v>1.0019216520000001</v>
      </c>
      <c r="N156" s="12">
        <f t="shared" ca="1" si="48"/>
        <v>1.0191289349999999</v>
      </c>
      <c r="O156" s="18">
        <f t="shared" si="59"/>
        <v>0</v>
      </c>
      <c r="P156" s="14">
        <f t="shared" ca="1" si="49"/>
        <v>19128.934999990001</v>
      </c>
      <c r="Q156" s="21">
        <f t="shared" si="50"/>
        <v>0</v>
      </c>
      <c r="R156" s="14">
        <f t="shared" si="51"/>
        <v>0</v>
      </c>
      <c r="S156" s="4" t="str">
        <f t="shared" si="60"/>
        <v>J=</v>
      </c>
      <c r="T156" s="35">
        <f t="shared" si="61"/>
        <v>44119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3">
        <f t="shared" si="52"/>
        <v>43908</v>
      </c>
      <c r="B157" s="73">
        <f t="shared" ca="1" si="62"/>
        <v>1019313.564</v>
      </c>
      <c r="C157" s="7">
        <f t="shared" si="53"/>
        <v>1000000</v>
      </c>
      <c r="D157" s="13">
        <f ca="1">IF(A157&lt;$B$1,VLOOKUP(A157,[1]DI!$A$4:$B$15000,2,FALSE),0)</f>
        <v>4.1500000000000002E-2</v>
      </c>
      <c r="E157" s="14">
        <f t="shared" ca="1" si="45"/>
        <v>1.00016137</v>
      </c>
      <c r="F157" s="14">
        <f ca="1">(TRUNC(PRODUCT($E$12:$E156),16))</f>
        <v>1.0173384192650601</v>
      </c>
      <c r="G157" s="14">
        <f t="shared" si="54"/>
        <v>1</v>
      </c>
      <c r="H157" s="14">
        <f t="shared" ca="1" si="46"/>
        <v>1.01733842</v>
      </c>
      <c r="I157" s="13">
        <f t="shared" si="55"/>
        <v>5.0000000000000001E-3</v>
      </c>
      <c r="J157" s="35">
        <f t="shared" si="56"/>
        <v>43763</v>
      </c>
      <c r="K157" s="2">
        <f t="shared" si="57"/>
        <v>98</v>
      </c>
      <c r="L157" s="18">
        <f t="shared" si="58"/>
        <v>98</v>
      </c>
      <c r="M157" s="12">
        <f t="shared" si="47"/>
        <v>1.0019414820000001</v>
      </c>
      <c r="N157" s="12">
        <f t="shared" ca="1" si="48"/>
        <v>1.0193135639999999</v>
      </c>
      <c r="O157" s="18">
        <f t="shared" si="59"/>
        <v>0</v>
      </c>
      <c r="P157" s="14">
        <f t="shared" ca="1" si="49"/>
        <v>19313.563999999998</v>
      </c>
      <c r="Q157" s="21">
        <f t="shared" si="50"/>
        <v>0</v>
      </c>
      <c r="R157" s="14">
        <f t="shared" si="51"/>
        <v>0</v>
      </c>
      <c r="S157" s="4" t="str">
        <f t="shared" si="60"/>
        <v>J=</v>
      </c>
      <c r="T157" s="35">
        <f t="shared" si="61"/>
        <v>44119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3">
        <f t="shared" si="52"/>
        <v>43909</v>
      </c>
      <c r="B158" s="73">
        <f t="shared" ca="1" si="62"/>
        <v>1019498.22999999</v>
      </c>
      <c r="C158" s="7">
        <f t="shared" si="53"/>
        <v>1000000</v>
      </c>
      <c r="D158" s="13">
        <f ca="1">IF(A158&lt;$B$1,VLOOKUP(A158,[1]DI!$A$4:$B$15000,2,FALSE),0)</f>
        <v>3.6500000000000005E-2</v>
      </c>
      <c r="E158" s="14">
        <f t="shared" ca="1" si="45"/>
        <v>1.00014227</v>
      </c>
      <c r="F158" s="14">
        <f ca="1">(TRUNC(PRODUCT($E$12:$E157),16))</f>
        <v>1.0175025871657799</v>
      </c>
      <c r="G158" s="14">
        <f t="shared" si="54"/>
        <v>1</v>
      </c>
      <c r="H158" s="14">
        <f t="shared" ca="1" si="46"/>
        <v>1.0175025900000001</v>
      </c>
      <c r="I158" s="13">
        <f t="shared" si="55"/>
        <v>5.0000000000000001E-3</v>
      </c>
      <c r="J158" s="35">
        <f t="shared" si="56"/>
        <v>43763</v>
      </c>
      <c r="K158" s="2">
        <f t="shared" si="57"/>
        <v>99</v>
      </c>
      <c r="L158" s="18">
        <f t="shared" si="58"/>
        <v>99</v>
      </c>
      <c r="M158" s="12">
        <f t="shared" si="47"/>
        <v>1.0019613119999999</v>
      </c>
      <c r="N158" s="12">
        <f t="shared" ca="1" si="48"/>
        <v>1.0194982299999999</v>
      </c>
      <c r="O158" s="18">
        <f t="shared" si="59"/>
        <v>0</v>
      </c>
      <c r="P158" s="14">
        <f t="shared" ca="1" si="49"/>
        <v>19498.229999989999</v>
      </c>
      <c r="Q158" s="21">
        <f t="shared" si="50"/>
        <v>0</v>
      </c>
      <c r="R158" s="14">
        <f t="shared" si="51"/>
        <v>0</v>
      </c>
      <c r="S158" s="4" t="str">
        <f t="shared" si="60"/>
        <v>J=</v>
      </c>
      <c r="T158" s="35">
        <f t="shared" si="61"/>
        <v>44119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3">
        <f t="shared" si="52"/>
        <v>43910</v>
      </c>
      <c r="B159" s="73">
        <f t="shared" ca="1" si="62"/>
        <v>1019663.455</v>
      </c>
      <c r="C159" s="7">
        <f t="shared" si="53"/>
        <v>1000000</v>
      </c>
      <c r="D159" s="13">
        <f ca="1">IF(A159&lt;$B$1,VLOOKUP(A159,[1]DI!$A$4:$B$15000,2,FALSE),0)</f>
        <v>3.6500000000000005E-2</v>
      </c>
      <c r="E159" s="14">
        <f t="shared" ca="1" si="45"/>
        <v>1.00014227</v>
      </c>
      <c r="F159" s="14">
        <f ca="1">(TRUNC(PRODUCT($E$12:$E158),16))</f>
        <v>1.0176473472588501</v>
      </c>
      <c r="G159" s="14">
        <f t="shared" si="54"/>
        <v>1</v>
      </c>
      <c r="H159" s="14">
        <f t="shared" ca="1" si="46"/>
        <v>1.0176473500000001</v>
      </c>
      <c r="I159" s="13">
        <f t="shared" si="55"/>
        <v>5.0000000000000001E-3</v>
      </c>
      <c r="J159" s="35">
        <f t="shared" si="56"/>
        <v>43763</v>
      </c>
      <c r="K159" s="2">
        <f t="shared" si="57"/>
        <v>100</v>
      </c>
      <c r="L159" s="18">
        <f t="shared" si="58"/>
        <v>100</v>
      </c>
      <c r="M159" s="12">
        <f t="shared" si="47"/>
        <v>1.0019811430000001</v>
      </c>
      <c r="N159" s="12">
        <f t="shared" ca="1" si="48"/>
        <v>1.0196634550000001</v>
      </c>
      <c r="O159" s="18">
        <f t="shared" si="59"/>
        <v>0</v>
      </c>
      <c r="P159" s="14">
        <f t="shared" ca="1" si="49"/>
        <v>19663.455000000002</v>
      </c>
      <c r="Q159" s="21">
        <f t="shared" si="50"/>
        <v>0</v>
      </c>
      <c r="R159" s="14">
        <f t="shared" si="51"/>
        <v>0</v>
      </c>
      <c r="S159" s="4" t="str">
        <f t="shared" si="60"/>
        <v>J=</v>
      </c>
      <c r="T159" s="35">
        <f t="shared" si="61"/>
        <v>44119</v>
      </c>
      <c r="U159" s="3"/>
      <c r="V159" s="3"/>
      <c r="W159" s="94" t="s">
        <v>55</v>
      </c>
      <c r="X159" s="95"/>
      <c r="Y159" s="96"/>
      <c r="Z159" s="1"/>
      <c r="AB159" s="97" t="s">
        <v>56</v>
      </c>
      <c r="AC159" s="97" t="s">
        <v>57</v>
      </c>
      <c r="AD159" s="97" t="s">
        <v>58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3">
        <f t="shared" si="52"/>
        <v>43911</v>
      </c>
      <c r="B160" s="73">
        <f t="shared" ca="1" si="62"/>
        <v>1019828.706</v>
      </c>
      <c r="C160" s="7">
        <f t="shared" si="53"/>
        <v>1000000</v>
      </c>
      <c r="D160" s="13">
        <f ca="1">IF(A160&lt;$B$1,VLOOKUP(A160,[1]DI!$A$4:$B$15000,2,FALSE),0)</f>
        <v>0</v>
      </c>
      <c r="E160" s="14">
        <f t="shared" ca="1" si="45"/>
        <v>1</v>
      </c>
      <c r="F160" s="14">
        <f ca="1">(TRUNC(PRODUCT($E$12:$E159),16))</f>
        <v>1.01779212794695</v>
      </c>
      <c r="G160" s="14">
        <f t="shared" si="54"/>
        <v>1</v>
      </c>
      <c r="H160" s="14">
        <f t="shared" ca="1" si="46"/>
        <v>1.0177921299999999</v>
      </c>
      <c r="I160" s="13">
        <f t="shared" si="55"/>
        <v>5.0000000000000001E-3</v>
      </c>
      <c r="J160" s="35">
        <f t="shared" si="56"/>
        <v>43763</v>
      </c>
      <c r="K160" s="2">
        <f t="shared" si="57"/>
        <v>100</v>
      </c>
      <c r="L160" s="18">
        <f t="shared" si="58"/>
        <v>101</v>
      </c>
      <c r="M160" s="12">
        <f t="shared" si="47"/>
        <v>1.002000974</v>
      </c>
      <c r="N160" s="12">
        <f t="shared" ca="1" si="48"/>
        <v>1.019828706</v>
      </c>
      <c r="O160" s="18">
        <f t="shared" si="59"/>
        <v>0</v>
      </c>
      <c r="P160" s="14">
        <f t="shared" ca="1" si="49"/>
        <v>19828.705999999998</v>
      </c>
      <c r="Q160" s="21">
        <f t="shared" si="50"/>
        <v>0</v>
      </c>
      <c r="R160" s="14">
        <f t="shared" si="51"/>
        <v>0</v>
      </c>
      <c r="S160" s="4" t="str">
        <f t="shared" si="60"/>
        <v>J=</v>
      </c>
      <c r="T160" s="35">
        <f t="shared" si="61"/>
        <v>44119</v>
      </c>
      <c r="U160" s="3"/>
      <c r="V160" s="3"/>
      <c r="W160" s="98">
        <f>[2]Plan1!$A218</f>
        <v>43466</v>
      </c>
      <c r="X160" s="98" t="str">
        <f>[2]Plan1!$C218</f>
        <v>Confraternização Universal</v>
      </c>
      <c r="Y160" s="88"/>
      <c r="Z160" s="1"/>
      <c r="AB160" s="92">
        <f t="shared" ref="AB160:AB163" si="63">WORKDAY(AC160,-1,$W$160:$W$544)</f>
        <v>43762</v>
      </c>
      <c r="AC160" s="92">
        <f>A12</f>
        <v>43763</v>
      </c>
      <c r="AD160" s="92">
        <f t="shared" ref="AD160:AD163" si="64">WORKDAY(AB160,1,$W$160:$W$544)</f>
        <v>43763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3">
        <f t="shared" si="52"/>
        <v>43912</v>
      </c>
      <c r="B161" s="73">
        <f t="shared" ca="1" si="62"/>
        <v>1019828.706</v>
      </c>
      <c r="C161" s="7">
        <f t="shared" si="53"/>
        <v>1000000</v>
      </c>
      <c r="D161" s="13">
        <f ca="1">IF(A161&lt;$B$1,VLOOKUP(A161,[1]DI!$A$4:$B$15000,2,FALSE),0)</f>
        <v>0</v>
      </c>
      <c r="E161" s="14">
        <f t="shared" ca="1" si="45"/>
        <v>1</v>
      </c>
      <c r="F161" s="14">
        <f ca="1">(TRUNC(PRODUCT($E$12:$E160),16))</f>
        <v>1.01779212794695</v>
      </c>
      <c r="G161" s="14">
        <f t="shared" si="54"/>
        <v>1</v>
      </c>
      <c r="H161" s="14">
        <f t="shared" ca="1" si="46"/>
        <v>1.0177921299999999</v>
      </c>
      <c r="I161" s="13">
        <f t="shared" si="55"/>
        <v>5.0000000000000001E-3</v>
      </c>
      <c r="J161" s="35">
        <f t="shared" si="56"/>
        <v>43763</v>
      </c>
      <c r="K161" s="2">
        <f t="shared" si="57"/>
        <v>100</v>
      </c>
      <c r="L161" s="18">
        <f t="shared" si="58"/>
        <v>101</v>
      </c>
      <c r="M161" s="12">
        <f t="shared" si="47"/>
        <v>1.002000974</v>
      </c>
      <c r="N161" s="12">
        <f t="shared" ca="1" si="48"/>
        <v>1.019828706</v>
      </c>
      <c r="O161" s="18">
        <f t="shared" si="59"/>
        <v>0</v>
      </c>
      <c r="P161" s="14">
        <f t="shared" ca="1" si="49"/>
        <v>19828.705999999998</v>
      </c>
      <c r="Q161" s="21">
        <f t="shared" si="50"/>
        <v>0</v>
      </c>
      <c r="R161" s="14">
        <f t="shared" si="51"/>
        <v>0</v>
      </c>
      <c r="S161" s="4" t="str">
        <f t="shared" si="60"/>
        <v>J=</v>
      </c>
      <c r="T161" s="35">
        <f t="shared" si="61"/>
        <v>44119</v>
      </c>
      <c r="U161" s="3"/>
      <c r="V161" s="3"/>
      <c r="W161" s="98">
        <f>[2]Plan1!$A219</f>
        <v>43528</v>
      </c>
      <c r="X161" s="98" t="str">
        <f>[2]Plan1!$C219</f>
        <v>Carnaval</v>
      </c>
      <c r="Y161" s="88"/>
      <c r="Z161" s="1"/>
      <c r="AB161" s="92">
        <f>WORKDAY(AC161,-1,$W$160:$W$544)</f>
        <v>44118</v>
      </c>
      <c r="AC161" s="92">
        <v>44119</v>
      </c>
      <c r="AD161" s="92">
        <f t="shared" si="64"/>
        <v>44119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3">
        <f t="shared" si="52"/>
        <v>43913</v>
      </c>
      <c r="B162" s="73">
        <f t="shared" ca="1" si="62"/>
        <v>1019828.706</v>
      </c>
      <c r="C162" s="7">
        <f t="shared" si="53"/>
        <v>1000000</v>
      </c>
      <c r="D162" s="13">
        <f ca="1">IF(A162&lt;$B$1,VLOOKUP(A162,[1]DI!$A$4:$B$15000,2,FALSE),0)</f>
        <v>3.6500000000000005E-2</v>
      </c>
      <c r="E162" s="14">
        <f t="shared" ca="1" si="45"/>
        <v>1.00014227</v>
      </c>
      <c r="F162" s="14">
        <f ca="1">(TRUNC(PRODUCT($E$12:$E161),16))</f>
        <v>1.01779212794695</v>
      </c>
      <c r="G162" s="14">
        <f t="shared" si="54"/>
        <v>1</v>
      </c>
      <c r="H162" s="14">
        <f t="shared" ca="1" si="46"/>
        <v>1.0177921299999999</v>
      </c>
      <c r="I162" s="13">
        <f t="shared" si="55"/>
        <v>5.0000000000000001E-3</v>
      </c>
      <c r="J162" s="35">
        <f t="shared" si="56"/>
        <v>43763</v>
      </c>
      <c r="K162" s="2">
        <f t="shared" si="57"/>
        <v>101</v>
      </c>
      <c r="L162" s="18">
        <f t="shared" si="58"/>
        <v>101</v>
      </c>
      <c r="M162" s="12">
        <f t="shared" si="47"/>
        <v>1.002000974</v>
      </c>
      <c r="N162" s="12">
        <f t="shared" ca="1" si="48"/>
        <v>1.019828706</v>
      </c>
      <c r="O162" s="18">
        <f t="shared" si="59"/>
        <v>0</v>
      </c>
      <c r="P162" s="14">
        <f t="shared" ca="1" si="49"/>
        <v>19828.705999999998</v>
      </c>
      <c r="Q162" s="21">
        <f t="shared" si="50"/>
        <v>0</v>
      </c>
      <c r="R162" s="14">
        <f t="shared" si="51"/>
        <v>0</v>
      </c>
      <c r="S162" s="4" t="str">
        <f t="shared" si="60"/>
        <v>J=</v>
      </c>
      <c r="T162" s="35">
        <f t="shared" si="61"/>
        <v>44119</v>
      </c>
      <c r="U162" s="3"/>
      <c r="V162" s="3"/>
      <c r="W162" s="98">
        <f>[2]Plan1!$A220</f>
        <v>43529</v>
      </c>
      <c r="X162" s="98" t="str">
        <f>[2]Plan1!$C220</f>
        <v>Carnaval</v>
      </c>
      <c r="Y162" s="88"/>
      <c r="Z162" s="1"/>
      <c r="AB162" s="92">
        <f t="shared" si="63"/>
        <v>44483</v>
      </c>
      <c r="AC162" s="92">
        <f>EDATE(AC161,12)</f>
        <v>44484</v>
      </c>
      <c r="AD162" s="92">
        <f t="shared" si="64"/>
        <v>44484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3">
        <f t="shared" si="52"/>
        <v>43914</v>
      </c>
      <c r="B163" s="73">
        <f t="shared" ca="1" si="62"/>
        <v>1019993.983</v>
      </c>
      <c r="C163" s="7">
        <f t="shared" si="53"/>
        <v>1000000</v>
      </c>
      <c r="D163" s="13">
        <f ca="1">IF(A163&lt;$B$1,VLOOKUP(A163,[1]DI!$A$4:$B$15000,2,FALSE),0)</f>
        <v>3.6500000000000005E-2</v>
      </c>
      <c r="E163" s="14">
        <f t="shared" ca="1" si="45"/>
        <v>1.00014227</v>
      </c>
      <c r="F163" s="14">
        <f ca="1">(TRUNC(PRODUCT($E$12:$E162),16))</f>
        <v>1.0179369292329901</v>
      </c>
      <c r="G163" s="14">
        <f t="shared" si="54"/>
        <v>1</v>
      </c>
      <c r="H163" s="14">
        <f t="shared" ca="1" si="46"/>
        <v>1.0179369300000001</v>
      </c>
      <c r="I163" s="13">
        <f t="shared" si="55"/>
        <v>5.0000000000000001E-3</v>
      </c>
      <c r="J163" s="35">
        <f t="shared" si="56"/>
        <v>43763</v>
      </c>
      <c r="K163" s="2">
        <f t="shared" si="57"/>
        <v>102</v>
      </c>
      <c r="L163" s="18">
        <f t="shared" si="58"/>
        <v>102</v>
      </c>
      <c r="M163" s="12">
        <f t="shared" si="47"/>
        <v>1.002020806</v>
      </c>
      <c r="N163" s="12">
        <f t="shared" ca="1" si="48"/>
        <v>1.019993983</v>
      </c>
      <c r="O163" s="18">
        <f t="shared" si="59"/>
        <v>0</v>
      </c>
      <c r="P163" s="14">
        <f t="shared" ca="1" si="49"/>
        <v>19993.983</v>
      </c>
      <c r="Q163" s="21">
        <f t="shared" si="50"/>
        <v>0</v>
      </c>
      <c r="R163" s="14">
        <f t="shared" si="51"/>
        <v>0</v>
      </c>
      <c r="S163" s="4" t="str">
        <f t="shared" si="60"/>
        <v>J=</v>
      </c>
      <c r="T163" s="35">
        <f t="shared" si="61"/>
        <v>44119</v>
      </c>
      <c r="U163" s="3"/>
      <c r="V163" s="3"/>
      <c r="W163" s="98">
        <f>[2]Plan1!$A221</f>
        <v>43574</v>
      </c>
      <c r="X163" s="98" t="str">
        <f>[2]Plan1!$C221</f>
        <v>Paixão de Cristo</v>
      </c>
      <c r="Y163" s="88"/>
      <c r="Z163" s="1"/>
      <c r="AB163" s="92">
        <f t="shared" si="63"/>
        <v>44848</v>
      </c>
      <c r="AC163" s="92">
        <f>EDATE(AC162,12)</f>
        <v>44849</v>
      </c>
      <c r="AD163" s="92">
        <f t="shared" si="64"/>
        <v>44851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3">
        <f t="shared" si="52"/>
        <v>43915</v>
      </c>
      <c r="B164" s="73">
        <f t="shared" ca="1" si="62"/>
        <v>1020159.28599999</v>
      </c>
      <c r="C164" s="7">
        <f t="shared" si="53"/>
        <v>1000000</v>
      </c>
      <c r="D164" s="13">
        <f ca="1">IF(A164&lt;$B$1,VLOOKUP(A164,[1]DI!$A$4:$B$15000,2,FALSE),0)</f>
        <v>3.6500000000000005E-2</v>
      </c>
      <c r="E164" s="14">
        <f t="shared" ca="1" si="45"/>
        <v>1.00014227</v>
      </c>
      <c r="F164" s="14">
        <f ca="1">(TRUNC(PRODUCT($E$12:$E163),16))</f>
        <v>1.0180817511199101</v>
      </c>
      <c r="G164" s="14">
        <f t="shared" si="54"/>
        <v>1</v>
      </c>
      <c r="H164" s="14">
        <f t="shared" ca="1" si="46"/>
        <v>1.0180817499999999</v>
      </c>
      <c r="I164" s="13">
        <f t="shared" si="55"/>
        <v>5.0000000000000001E-3</v>
      </c>
      <c r="J164" s="35">
        <f t="shared" si="56"/>
        <v>43763</v>
      </c>
      <c r="K164" s="2">
        <f t="shared" si="57"/>
        <v>103</v>
      </c>
      <c r="L164" s="18">
        <f t="shared" si="58"/>
        <v>103</v>
      </c>
      <c r="M164" s="12">
        <f t="shared" si="47"/>
        <v>1.002040638</v>
      </c>
      <c r="N164" s="12">
        <f t="shared" ca="1" si="48"/>
        <v>1.0201592859999999</v>
      </c>
      <c r="O164" s="18">
        <f t="shared" si="59"/>
        <v>0</v>
      </c>
      <c r="P164" s="14">
        <f t="shared" ca="1" si="49"/>
        <v>20159.285999989999</v>
      </c>
      <c r="Q164" s="21">
        <f t="shared" si="50"/>
        <v>0</v>
      </c>
      <c r="R164" s="14">
        <f t="shared" si="51"/>
        <v>0</v>
      </c>
      <c r="S164" s="4" t="str">
        <f t="shared" si="60"/>
        <v>J=</v>
      </c>
      <c r="T164" s="35">
        <f t="shared" si="61"/>
        <v>44119</v>
      </c>
      <c r="U164" s="3"/>
      <c r="V164" s="3"/>
      <c r="W164" s="98">
        <f>[2]Plan1!$A222</f>
        <v>43576</v>
      </c>
      <c r="X164" s="98" t="str">
        <f>[2]Plan1!$C222</f>
        <v>Tiradentes</v>
      </c>
      <c r="Y164" s="88"/>
      <c r="Z164" s="1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3">
        <f t="shared" si="52"/>
        <v>43916</v>
      </c>
      <c r="B165" s="73">
        <f t="shared" ca="1" si="62"/>
        <v>1020324.615</v>
      </c>
      <c r="C165" s="7">
        <f t="shared" si="53"/>
        <v>1000000</v>
      </c>
      <c r="D165" s="13">
        <f ca="1">IF(A165&lt;$B$1,VLOOKUP(A165,[1]DI!$A$4:$B$15000,2,FALSE),0)</f>
        <v>3.6500000000000005E-2</v>
      </c>
      <c r="E165" s="14">
        <f t="shared" ca="1" si="45"/>
        <v>1.00014227</v>
      </c>
      <c r="F165" s="14">
        <f ca="1">(TRUNC(PRODUCT($E$12:$E164),16))</f>
        <v>1.0182265936106401</v>
      </c>
      <c r="G165" s="14">
        <f t="shared" si="54"/>
        <v>1</v>
      </c>
      <c r="H165" s="14">
        <f t="shared" ca="1" si="46"/>
        <v>1.01822659</v>
      </c>
      <c r="I165" s="13">
        <f t="shared" si="55"/>
        <v>5.0000000000000001E-3</v>
      </c>
      <c r="J165" s="35">
        <f t="shared" si="56"/>
        <v>43763</v>
      </c>
      <c r="K165" s="2">
        <f t="shared" si="57"/>
        <v>104</v>
      </c>
      <c r="L165" s="18">
        <f t="shared" si="58"/>
        <v>104</v>
      </c>
      <c r="M165" s="12">
        <f t="shared" si="47"/>
        <v>1.00206047</v>
      </c>
      <c r="N165" s="12">
        <f t="shared" ca="1" si="48"/>
        <v>1.020324615</v>
      </c>
      <c r="O165" s="18">
        <f t="shared" si="59"/>
        <v>0</v>
      </c>
      <c r="P165" s="14">
        <f t="shared" ca="1" si="49"/>
        <v>20324.615000000002</v>
      </c>
      <c r="Q165" s="21">
        <f t="shared" si="50"/>
        <v>0</v>
      </c>
      <c r="R165" s="14">
        <f t="shared" si="51"/>
        <v>0</v>
      </c>
      <c r="S165" s="4" t="str">
        <f t="shared" si="60"/>
        <v>J=</v>
      </c>
      <c r="T165" s="35">
        <f t="shared" si="61"/>
        <v>44119</v>
      </c>
      <c r="U165" s="3"/>
      <c r="V165" s="3"/>
      <c r="W165" s="98">
        <f>[2]Plan1!$A223</f>
        <v>43586</v>
      </c>
      <c r="X165" s="98" t="str">
        <f>[2]Plan1!$C223</f>
        <v>Dia do Trabalho</v>
      </c>
      <c r="Y165" s="88"/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3">
        <f t="shared" si="52"/>
        <v>43917</v>
      </c>
      <c r="B166" s="73">
        <f t="shared" ca="1" si="62"/>
        <v>1020489.981</v>
      </c>
      <c r="C166" s="7">
        <f t="shared" si="53"/>
        <v>1000000</v>
      </c>
      <c r="D166" s="13">
        <f ca="1">IF(A166&lt;$B$1,VLOOKUP(A166,[1]DI!$A$4:$B$15000,2,FALSE),0)</f>
        <v>3.6500000000000005E-2</v>
      </c>
      <c r="E166" s="14">
        <f t="shared" ca="1" si="45"/>
        <v>1.00014227</v>
      </c>
      <c r="F166" s="14">
        <f ca="1">(TRUNC(PRODUCT($E$12:$E165),16))</f>
        <v>1.0183714567081199</v>
      </c>
      <c r="G166" s="14">
        <f t="shared" si="54"/>
        <v>1</v>
      </c>
      <c r="H166" s="14">
        <f t="shared" ca="1" si="46"/>
        <v>1.01837146</v>
      </c>
      <c r="I166" s="13">
        <f t="shared" si="55"/>
        <v>5.0000000000000001E-3</v>
      </c>
      <c r="J166" s="35">
        <f t="shared" si="56"/>
        <v>43763</v>
      </c>
      <c r="K166" s="2">
        <f t="shared" si="57"/>
        <v>105</v>
      </c>
      <c r="L166" s="18">
        <f t="shared" si="58"/>
        <v>105</v>
      </c>
      <c r="M166" s="12">
        <f t="shared" si="47"/>
        <v>1.0020803030000001</v>
      </c>
      <c r="N166" s="12">
        <f t="shared" ca="1" si="48"/>
        <v>1.0204899810000001</v>
      </c>
      <c r="O166" s="18">
        <f t="shared" si="59"/>
        <v>0</v>
      </c>
      <c r="P166" s="14">
        <f t="shared" ca="1" si="49"/>
        <v>20489.981</v>
      </c>
      <c r="Q166" s="21">
        <f t="shared" si="50"/>
        <v>0</v>
      </c>
      <c r="R166" s="14">
        <f t="shared" si="51"/>
        <v>0</v>
      </c>
      <c r="S166" s="4" t="str">
        <f t="shared" si="60"/>
        <v>J=</v>
      </c>
      <c r="T166" s="35">
        <f t="shared" si="61"/>
        <v>44119</v>
      </c>
      <c r="U166" s="3"/>
      <c r="V166" s="3"/>
      <c r="W166" s="98">
        <f>[2]Plan1!$A224</f>
        <v>43636</v>
      </c>
      <c r="X166" s="98" t="str">
        <f>[2]Plan1!$C224</f>
        <v>Corpus Christi</v>
      </c>
      <c r="Y166" s="88"/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3">
        <f t="shared" si="52"/>
        <v>43918</v>
      </c>
      <c r="B167" s="73">
        <f t="shared" ca="1" si="62"/>
        <v>1020655.36299999</v>
      </c>
      <c r="C167" s="7">
        <f t="shared" si="53"/>
        <v>1000000</v>
      </c>
      <c r="D167" s="13">
        <f ca="1">IF(A167&lt;$B$1,VLOOKUP(A167,[1]DI!$A$4:$B$15000,2,FALSE),0)</f>
        <v>0</v>
      </c>
      <c r="E167" s="14">
        <f t="shared" ca="1" si="45"/>
        <v>1</v>
      </c>
      <c r="F167" s="14">
        <f ca="1">(TRUNC(PRODUCT($E$12:$E166),16))</f>
        <v>1.01851634041526</v>
      </c>
      <c r="G167" s="14">
        <f t="shared" si="54"/>
        <v>1</v>
      </c>
      <c r="H167" s="14">
        <f t="shared" ca="1" si="46"/>
        <v>1.0185163399999999</v>
      </c>
      <c r="I167" s="13">
        <f t="shared" si="55"/>
        <v>5.0000000000000001E-3</v>
      </c>
      <c r="J167" s="35">
        <f t="shared" si="56"/>
        <v>43763</v>
      </c>
      <c r="K167" s="2">
        <f t="shared" si="57"/>
        <v>105</v>
      </c>
      <c r="L167" s="18">
        <f t="shared" si="58"/>
        <v>106</v>
      </c>
      <c r="M167" s="12">
        <f t="shared" si="47"/>
        <v>1.0021001359999999</v>
      </c>
      <c r="N167" s="12">
        <f t="shared" ca="1" si="48"/>
        <v>1.0206553629999999</v>
      </c>
      <c r="O167" s="18">
        <f t="shared" si="59"/>
        <v>0</v>
      </c>
      <c r="P167" s="14">
        <f t="shared" ca="1" si="49"/>
        <v>20655.36299999</v>
      </c>
      <c r="Q167" s="21">
        <f t="shared" si="50"/>
        <v>0</v>
      </c>
      <c r="R167" s="14">
        <f t="shared" si="51"/>
        <v>0</v>
      </c>
      <c r="S167" s="4" t="str">
        <f t="shared" si="60"/>
        <v>J=</v>
      </c>
      <c r="T167" s="35">
        <f t="shared" si="61"/>
        <v>44119</v>
      </c>
      <c r="U167" s="3"/>
      <c r="V167" s="3"/>
      <c r="W167" s="98">
        <f>[2]Plan1!$A225</f>
        <v>43715</v>
      </c>
      <c r="X167" s="98" t="str">
        <f>[2]Plan1!$C225</f>
        <v>Independência do Brasil</v>
      </c>
      <c r="Y167" s="88"/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3">
        <f t="shared" si="52"/>
        <v>43919</v>
      </c>
      <c r="B168" s="73">
        <f t="shared" ca="1" si="62"/>
        <v>1020655.36299999</v>
      </c>
      <c r="C168" s="7">
        <f t="shared" si="53"/>
        <v>1000000</v>
      </c>
      <c r="D168" s="13">
        <f ca="1">IF(A168&lt;$B$1,VLOOKUP(A168,[1]DI!$A$4:$B$15000,2,FALSE),0)</f>
        <v>0</v>
      </c>
      <c r="E168" s="14">
        <f t="shared" ca="1" si="45"/>
        <v>1</v>
      </c>
      <c r="F168" s="14">
        <f ca="1">(TRUNC(PRODUCT($E$12:$E167),16))</f>
        <v>1.01851634041526</v>
      </c>
      <c r="G168" s="14">
        <f t="shared" si="54"/>
        <v>1</v>
      </c>
      <c r="H168" s="14">
        <f t="shared" ca="1" si="46"/>
        <v>1.0185163399999999</v>
      </c>
      <c r="I168" s="13">
        <f t="shared" si="55"/>
        <v>5.0000000000000001E-3</v>
      </c>
      <c r="J168" s="35">
        <f t="shared" si="56"/>
        <v>43763</v>
      </c>
      <c r="K168" s="2">
        <f t="shared" si="57"/>
        <v>105</v>
      </c>
      <c r="L168" s="18">
        <f t="shared" si="58"/>
        <v>106</v>
      </c>
      <c r="M168" s="12">
        <f t="shared" si="47"/>
        <v>1.0021001359999999</v>
      </c>
      <c r="N168" s="12">
        <f t="shared" ca="1" si="48"/>
        <v>1.0206553629999999</v>
      </c>
      <c r="O168" s="18">
        <f t="shared" si="59"/>
        <v>0</v>
      </c>
      <c r="P168" s="14">
        <f t="shared" ca="1" si="49"/>
        <v>20655.36299999</v>
      </c>
      <c r="Q168" s="21">
        <f t="shared" si="50"/>
        <v>0</v>
      </c>
      <c r="R168" s="14">
        <f t="shared" si="51"/>
        <v>0</v>
      </c>
      <c r="S168" s="4" t="str">
        <f t="shared" si="60"/>
        <v>J=</v>
      </c>
      <c r="T168" s="35">
        <f t="shared" si="61"/>
        <v>44119</v>
      </c>
      <c r="U168" s="3"/>
      <c r="V168" s="3"/>
      <c r="W168" s="98">
        <f>[2]Plan1!$A226</f>
        <v>43750</v>
      </c>
      <c r="X168" s="98" t="str">
        <f>[2]Plan1!$C226</f>
        <v>Nossa Sr.a Aparecida - Padroeira do Brasil</v>
      </c>
      <c r="Y168" s="88"/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3">
        <f t="shared" si="52"/>
        <v>43920</v>
      </c>
      <c r="B169" s="73">
        <f t="shared" ca="1" si="62"/>
        <v>1020655.36299999</v>
      </c>
      <c r="C169" s="7">
        <f t="shared" si="53"/>
        <v>1000000</v>
      </c>
      <c r="D169" s="13">
        <f ca="1">IF(A169&lt;$B$1,VLOOKUP(A169,[1]DI!$A$4:$B$15000,2,FALSE),0)</f>
        <v>3.6500000000000005E-2</v>
      </c>
      <c r="E169" s="14">
        <f t="shared" ca="1" si="45"/>
        <v>1.00014227</v>
      </c>
      <c r="F169" s="14">
        <f ca="1">(TRUNC(PRODUCT($E$12:$E168),16))</f>
        <v>1.01851634041526</v>
      </c>
      <c r="G169" s="14">
        <f t="shared" si="54"/>
        <v>1</v>
      </c>
      <c r="H169" s="14">
        <f t="shared" ca="1" si="46"/>
        <v>1.0185163399999999</v>
      </c>
      <c r="I169" s="13">
        <f t="shared" si="55"/>
        <v>5.0000000000000001E-3</v>
      </c>
      <c r="J169" s="35">
        <f t="shared" si="56"/>
        <v>43763</v>
      </c>
      <c r="K169" s="2">
        <f t="shared" si="57"/>
        <v>106</v>
      </c>
      <c r="L169" s="18">
        <f t="shared" si="58"/>
        <v>106</v>
      </c>
      <c r="M169" s="12">
        <f t="shared" si="47"/>
        <v>1.0021001359999999</v>
      </c>
      <c r="N169" s="12">
        <f t="shared" ca="1" si="48"/>
        <v>1.0206553629999999</v>
      </c>
      <c r="O169" s="18">
        <f t="shared" si="59"/>
        <v>0</v>
      </c>
      <c r="P169" s="14">
        <f t="shared" ca="1" si="49"/>
        <v>20655.36299999</v>
      </c>
      <c r="Q169" s="21">
        <f t="shared" si="50"/>
        <v>0</v>
      </c>
      <c r="R169" s="14">
        <f t="shared" si="51"/>
        <v>0</v>
      </c>
      <c r="S169" s="4" t="str">
        <f t="shared" si="60"/>
        <v>J=</v>
      </c>
      <c r="T169" s="35">
        <f t="shared" si="61"/>
        <v>44119</v>
      </c>
      <c r="U169" s="3"/>
      <c r="V169" s="3"/>
      <c r="W169" s="98">
        <f>[2]Plan1!$A227</f>
        <v>43771</v>
      </c>
      <c r="X169" s="98" t="str">
        <f>[2]Plan1!$C227</f>
        <v>Finados</v>
      </c>
      <c r="Y169" s="88"/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3">
        <f t="shared" si="52"/>
        <v>43921</v>
      </c>
      <c r="B170" s="73">
        <f t="shared" ca="1" si="62"/>
        <v>1020820.7709999901</v>
      </c>
      <c r="C170" s="7">
        <f t="shared" si="53"/>
        <v>1000000</v>
      </c>
      <c r="D170" s="13">
        <f ca="1">IF(A170&lt;$B$1,VLOOKUP(A170,[1]DI!$A$4:$B$15000,2,FALSE),0)</f>
        <v>3.6500000000000005E-2</v>
      </c>
      <c r="E170" s="14">
        <f t="shared" ca="1" si="45"/>
        <v>1.00014227</v>
      </c>
      <c r="F170" s="14">
        <f ca="1">(TRUNC(PRODUCT($E$12:$E169),16))</f>
        <v>1.0186612447350101</v>
      </c>
      <c r="G170" s="14">
        <f t="shared" si="54"/>
        <v>1</v>
      </c>
      <c r="H170" s="14">
        <f t="shared" ca="1" si="46"/>
        <v>1.0186612399999999</v>
      </c>
      <c r="I170" s="13">
        <f t="shared" si="55"/>
        <v>5.0000000000000001E-3</v>
      </c>
      <c r="J170" s="35">
        <f t="shared" si="56"/>
        <v>43763</v>
      </c>
      <c r="K170" s="2">
        <f t="shared" si="57"/>
        <v>107</v>
      </c>
      <c r="L170" s="18">
        <f t="shared" si="58"/>
        <v>107</v>
      </c>
      <c r="M170" s="12">
        <f t="shared" si="47"/>
        <v>1.0021199700000001</v>
      </c>
      <c r="N170" s="12">
        <f t="shared" ca="1" si="48"/>
        <v>1.0208207709999999</v>
      </c>
      <c r="O170" s="18">
        <f t="shared" si="59"/>
        <v>0</v>
      </c>
      <c r="P170" s="14">
        <f t="shared" ca="1" si="49"/>
        <v>20820.77099999</v>
      </c>
      <c r="Q170" s="21">
        <f t="shared" si="50"/>
        <v>0</v>
      </c>
      <c r="R170" s="14">
        <f t="shared" si="51"/>
        <v>0</v>
      </c>
      <c r="S170" s="4" t="str">
        <f t="shared" si="60"/>
        <v>J=</v>
      </c>
      <c r="T170" s="35">
        <f t="shared" si="61"/>
        <v>44119</v>
      </c>
      <c r="U170" s="3"/>
      <c r="V170" s="3"/>
      <c r="W170" s="98">
        <f>[2]Plan1!$A228</f>
        <v>43784</v>
      </c>
      <c r="X170" s="98" t="str">
        <f>[2]Plan1!$C228</f>
        <v>Proclamação da República</v>
      </c>
      <c r="Y170" s="88"/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3">
        <f t="shared" si="52"/>
        <v>43922</v>
      </c>
      <c r="B171" s="73">
        <f t="shared" ca="1" si="62"/>
        <v>1020986.216</v>
      </c>
      <c r="C171" s="7">
        <f t="shared" si="53"/>
        <v>1000000</v>
      </c>
      <c r="D171" s="13">
        <f ca="1">IF(A171&lt;$B$1,VLOOKUP(A171,[1]DI!$A$4:$B$15000,2,FALSE),0)</f>
        <v>3.6500000000000005E-2</v>
      </c>
      <c r="E171" s="14">
        <f t="shared" ca="1" si="45"/>
        <v>1.00014227</v>
      </c>
      <c r="F171" s="14">
        <f ca="1">(TRUNC(PRODUCT($E$12:$E170),16))</f>
        <v>1.0188061696702999</v>
      </c>
      <c r="G171" s="14">
        <f t="shared" si="54"/>
        <v>1</v>
      </c>
      <c r="H171" s="14">
        <f t="shared" ca="1" si="46"/>
        <v>1.01880617</v>
      </c>
      <c r="I171" s="13">
        <f t="shared" si="55"/>
        <v>5.0000000000000001E-3</v>
      </c>
      <c r="J171" s="35">
        <f t="shared" si="56"/>
        <v>43763</v>
      </c>
      <c r="K171" s="2">
        <f t="shared" si="57"/>
        <v>108</v>
      </c>
      <c r="L171" s="18">
        <f t="shared" si="58"/>
        <v>108</v>
      </c>
      <c r="M171" s="12">
        <f t="shared" si="47"/>
        <v>1.002139804</v>
      </c>
      <c r="N171" s="12">
        <f t="shared" ca="1" si="48"/>
        <v>1.0209862160000001</v>
      </c>
      <c r="O171" s="18">
        <f t="shared" si="59"/>
        <v>0</v>
      </c>
      <c r="P171" s="14">
        <f t="shared" ca="1" si="49"/>
        <v>20986.216</v>
      </c>
      <c r="Q171" s="21">
        <f t="shared" si="50"/>
        <v>0</v>
      </c>
      <c r="R171" s="14">
        <f t="shared" si="51"/>
        <v>0</v>
      </c>
      <c r="S171" s="4" t="str">
        <f t="shared" si="60"/>
        <v>J=</v>
      </c>
      <c r="T171" s="35">
        <f t="shared" si="61"/>
        <v>44119</v>
      </c>
      <c r="U171" s="3"/>
      <c r="V171" s="3"/>
      <c r="W171" s="98">
        <f>[2]Plan1!$A229</f>
        <v>43824</v>
      </c>
      <c r="X171" s="98" t="str">
        <f>[2]Plan1!$C229</f>
        <v>Natal</v>
      </c>
      <c r="Y171" s="88"/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3">
        <f t="shared" si="52"/>
        <v>43923</v>
      </c>
      <c r="B172" s="73">
        <f t="shared" ca="1" si="62"/>
        <v>1021151.686</v>
      </c>
      <c r="C172" s="7">
        <f t="shared" si="53"/>
        <v>1000000</v>
      </c>
      <c r="D172" s="13">
        <f ca="1">IF(A172&lt;$B$1,VLOOKUP(A172,[1]DI!$A$4:$B$15000,2,FALSE),0)</f>
        <v>3.6500000000000005E-2</v>
      </c>
      <c r="E172" s="14">
        <f t="shared" ca="1" si="45"/>
        <v>1.00014227</v>
      </c>
      <c r="F172" s="14">
        <f ca="1">(TRUNC(PRODUCT($E$12:$E171),16))</f>
        <v>1.01895111522406</v>
      </c>
      <c r="G172" s="14">
        <f t="shared" si="54"/>
        <v>1</v>
      </c>
      <c r="H172" s="14">
        <f t="shared" ca="1" si="46"/>
        <v>1.0189511200000001</v>
      </c>
      <c r="I172" s="13">
        <f t="shared" si="55"/>
        <v>5.0000000000000001E-3</v>
      </c>
      <c r="J172" s="35">
        <f t="shared" si="56"/>
        <v>43763</v>
      </c>
      <c r="K172" s="2">
        <f t="shared" si="57"/>
        <v>109</v>
      </c>
      <c r="L172" s="18">
        <f t="shared" si="58"/>
        <v>109</v>
      </c>
      <c r="M172" s="12">
        <f t="shared" si="47"/>
        <v>1.002159638</v>
      </c>
      <c r="N172" s="12">
        <f t="shared" ca="1" si="48"/>
        <v>1.0211516860000001</v>
      </c>
      <c r="O172" s="18">
        <f t="shared" si="59"/>
        <v>0</v>
      </c>
      <c r="P172" s="14">
        <f t="shared" ca="1" si="49"/>
        <v>21151.686000000002</v>
      </c>
      <c r="Q172" s="21">
        <f t="shared" si="50"/>
        <v>0</v>
      </c>
      <c r="R172" s="14">
        <f t="shared" si="51"/>
        <v>0</v>
      </c>
      <c r="S172" s="4" t="str">
        <f t="shared" si="60"/>
        <v>J=</v>
      </c>
      <c r="T172" s="35">
        <f t="shared" si="61"/>
        <v>44119</v>
      </c>
      <c r="U172" s="3"/>
      <c r="V172" s="3"/>
      <c r="W172" s="98">
        <f>[2]Plan1!$A230</f>
        <v>43831</v>
      </c>
      <c r="X172" s="98" t="str">
        <f>[2]Plan1!$C230</f>
        <v>Confraternização Universal</v>
      </c>
      <c r="Y172" s="88"/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3">
        <f t="shared" si="52"/>
        <v>43924</v>
      </c>
      <c r="B173" s="73">
        <f t="shared" ca="1" si="62"/>
        <v>1021317.172</v>
      </c>
      <c r="C173" s="7">
        <f t="shared" si="53"/>
        <v>1000000</v>
      </c>
      <c r="D173" s="13">
        <f ca="1">IF(A173&lt;$B$1,VLOOKUP(A173,[1]DI!$A$4:$B$15000,2,FALSE),0)</f>
        <v>3.6500000000000005E-2</v>
      </c>
      <c r="E173" s="14">
        <f t="shared" ca="1" si="45"/>
        <v>1.00014227</v>
      </c>
      <c r="F173" s="14">
        <f ca="1">(TRUNC(PRODUCT($E$12:$E172),16))</f>
        <v>1.01909608139922</v>
      </c>
      <c r="G173" s="14">
        <f t="shared" si="54"/>
        <v>1</v>
      </c>
      <c r="H173" s="14">
        <f t="shared" ca="1" si="46"/>
        <v>1.01909608</v>
      </c>
      <c r="I173" s="13">
        <f t="shared" si="55"/>
        <v>5.0000000000000001E-3</v>
      </c>
      <c r="J173" s="35">
        <f t="shared" si="56"/>
        <v>43763</v>
      </c>
      <c r="K173" s="2">
        <f t="shared" si="57"/>
        <v>110</v>
      </c>
      <c r="L173" s="18">
        <f t="shared" si="58"/>
        <v>110</v>
      </c>
      <c r="M173" s="12">
        <f t="shared" si="47"/>
        <v>1.002179473</v>
      </c>
      <c r="N173" s="12">
        <f t="shared" ca="1" si="48"/>
        <v>1.0213171720000001</v>
      </c>
      <c r="O173" s="18">
        <f t="shared" si="59"/>
        <v>0</v>
      </c>
      <c r="P173" s="14">
        <f t="shared" ca="1" si="49"/>
        <v>21317.171999999999</v>
      </c>
      <c r="Q173" s="21">
        <f t="shared" si="50"/>
        <v>0</v>
      </c>
      <c r="R173" s="14">
        <f t="shared" si="51"/>
        <v>0</v>
      </c>
      <c r="S173" s="4" t="str">
        <f t="shared" si="60"/>
        <v>J=</v>
      </c>
      <c r="T173" s="35">
        <f t="shared" si="61"/>
        <v>44119</v>
      </c>
      <c r="U173" s="3"/>
      <c r="V173" s="3"/>
      <c r="W173" s="98">
        <f>[2]Plan1!$A231</f>
        <v>43885</v>
      </c>
      <c r="X173" s="98" t="str">
        <f>[2]Plan1!$C231</f>
        <v>Carnaval</v>
      </c>
      <c r="Y173" s="88"/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3">
        <f t="shared" si="52"/>
        <v>43925</v>
      </c>
      <c r="B174" s="73">
        <f t="shared" ca="1" si="62"/>
        <v>1021482.6949999999</v>
      </c>
      <c r="C174" s="7">
        <f t="shared" si="53"/>
        <v>1000000</v>
      </c>
      <c r="D174" s="13">
        <f ca="1">IF(A174&lt;$B$1,VLOOKUP(A174,[1]DI!$A$4:$B$15000,2,FALSE),0)</f>
        <v>0</v>
      </c>
      <c r="E174" s="14">
        <f t="shared" ca="1" si="45"/>
        <v>1</v>
      </c>
      <c r="F174" s="14">
        <f ca="1">(TRUNC(PRODUCT($E$12:$E173),16))</f>
        <v>1.0192410681987201</v>
      </c>
      <c r="G174" s="14">
        <f t="shared" si="54"/>
        <v>1</v>
      </c>
      <c r="H174" s="14">
        <f t="shared" ca="1" si="46"/>
        <v>1.0192410700000001</v>
      </c>
      <c r="I174" s="13">
        <f t="shared" si="55"/>
        <v>5.0000000000000001E-3</v>
      </c>
      <c r="J174" s="35">
        <f t="shared" si="56"/>
        <v>43763</v>
      </c>
      <c r="K174" s="2">
        <f t="shared" si="57"/>
        <v>110</v>
      </c>
      <c r="L174" s="18">
        <f t="shared" si="58"/>
        <v>111</v>
      </c>
      <c r="M174" s="12">
        <f t="shared" si="47"/>
        <v>1.002199308</v>
      </c>
      <c r="N174" s="12">
        <f t="shared" ca="1" si="48"/>
        <v>1.021482695</v>
      </c>
      <c r="O174" s="18">
        <f t="shared" si="59"/>
        <v>0</v>
      </c>
      <c r="P174" s="14">
        <f t="shared" ca="1" si="49"/>
        <v>21482.695</v>
      </c>
      <c r="Q174" s="21">
        <f t="shared" si="50"/>
        <v>0</v>
      </c>
      <c r="R174" s="14">
        <f t="shared" si="51"/>
        <v>0</v>
      </c>
      <c r="S174" s="4" t="str">
        <f t="shared" si="60"/>
        <v>J=</v>
      </c>
      <c r="T174" s="35">
        <f t="shared" si="61"/>
        <v>44119</v>
      </c>
      <c r="U174" s="3"/>
      <c r="V174" s="3"/>
      <c r="W174" s="98">
        <f>[2]Plan1!$A232</f>
        <v>43886</v>
      </c>
      <c r="X174" s="98" t="str">
        <f>[2]Plan1!$C232</f>
        <v>Carnaval</v>
      </c>
      <c r="Y174" s="88"/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3">
        <f t="shared" si="52"/>
        <v>43926</v>
      </c>
      <c r="B175" s="73">
        <f t="shared" ca="1" si="62"/>
        <v>1021482.6949999999</v>
      </c>
      <c r="C175" s="7">
        <f t="shared" si="53"/>
        <v>1000000</v>
      </c>
      <c r="D175" s="13">
        <f ca="1">IF(A175&lt;$B$1,VLOOKUP(A175,[1]DI!$A$4:$B$15000,2,FALSE),0)</f>
        <v>0</v>
      </c>
      <c r="E175" s="14">
        <f t="shared" ca="1" si="45"/>
        <v>1</v>
      </c>
      <c r="F175" s="14">
        <f ca="1">(TRUNC(PRODUCT($E$12:$E174),16))</f>
        <v>1.0192410681987201</v>
      </c>
      <c r="G175" s="14">
        <f t="shared" si="54"/>
        <v>1</v>
      </c>
      <c r="H175" s="14">
        <f t="shared" ca="1" si="46"/>
        <v>1.0192410700000001</v>
      </c>
      <c r="I175" s="13">
        <f t="shared" si="55"/>
        <v>5.0000000000000001E-3</v>
      </c>
      <c r="J175" s="35">
        <f t="shared" si="56"/>
        <v>43763</v>
      </c>
      <c r="K175" s="2">
        <f t="shared" si="57"/>
        <v>110</v>
      </c>
      <c r="L175" s="18">
        <f t="shared" si="58"/>
        <v>111</v>
      </c>
      <c r="M175" s="12">
        <f t="shared" si="47"/>
        <v>1.002199308</v>
      </c>
      <c r="N175" s="12">
        <f t="shared" ca="1" si="48"/>
        <v>1.021482695</v>
      </c>
      <c r="O175" s="18">
        <f t="shared" si="59"/>
        <v>0</v>
      </c>
      <c r="P175" s="14">
        <f t="shared" ca="1" si="49"/>
        <v>21482.695</v>
      </c>
      <c r="Q175" s="21">
        <f t="shared" si="50"/>
        <v>0</v>
      </c>
      <c r="R175" s="14">
        <f t="shared" si="51"/>
        <v>0</v>
      </c>
      <c r="S175" s="4" t="str">
        <f t="shared" si="60"/>
        <v>J=</v>
      </c>
      <c r="T175" s="35">
        <f t="shared" si="61"/>
        <v>44119</v>
      </c>
      <c r="U175" s="3"/>
      <c r="V175" s="3"/>
      <c r="W175" s="98">
        <f>[2]Plan1!$A233</f>
        <v>43931</v>
      </c>
      <c r="X175" s="98" t="str">
        <f>[2]Plan1!$C233</f>
        <v>Paixão de Cristo</v>
      </c>
      <c r="Y175" s="88"/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3">
        <f t="shared" si="52"/>
        <v>43927</v>
      </c>
      <c r="B176" s="73">
        <f t="shared" ca="1" si="62"/>
        <v>1021482.6949999999</v>
      </c>
      <c r="C176" s="7">
        <f t="shared" si="53"/>
        <v>1000000</v>
      </c>
      <c r="D176" s="13">
        <f ca="1">IF(A176&lt;$B$1,VLOOKUP(A176,[1]DI!$A$4:$B$15000,2,FALSE),0)</f>
        <v>3.6500000000000005E-2</v>
      </c>
      <c r="E176" s="14">
        <f t="shared" ca="1" si="45"/>
        <v>1.00014227</v>
      </c>
      <c r="F176" s="14">
        <f ca="1">(TRUNC(PRODUCT($E$12:$E175),16))</f>
        <v>1.0192410681987201</v>
      </c>
      <c r="G176" s="14">
        <f t="shared" si="54"/>
        <v>1</v>
      </c>
      <c r="H176" s="14">
        <f t="shared" ca="1" si="46"/>
        <v>1.0192410700000001</v>
      </c>
      <c r="I176" s="13">
        <f t="shared" si="55"/>
        <v>5.0000000000000001E-3</v>
      </c>
      <c r="J176" s="35">
        <f t="shared" si="56"/>
        <v>43763</v>
      </c>
      <c r="K176" s="2">
        <f t="shared" si="57"/>
        <v>111</v>
      </c>
      <c r="L176" s="18">
        <f t="shared" si="58"/>
        <v>111</v>
      </c>
      <c r="M176" s="12">
        <f t="shared" si="47"/>
        <v>1.002199308</v>
      </c>
      <c r="N176" s="12">
        <f t="shared" ca="1" si="48"/>
        <v>1.021482695</v>
      </c>
      <c r="O176" s="18">
        <f t="shared" si="59"/>
        <v>0</v>
      </c>
      <c r="P176" s="14">
        <f t="shared" ca="1" si="49"/>
        <v>21482.695</v>
      </c>
      <c r="Q176" s="21">
        <f t="shared" si="50"/>
        <v>0</v>
      </c>
      <c r="R176" s="14">
        <f t="shared" si="51"/>
        <v>0</v>
      </c>
      <c r="S176" s="4" t="str">
        <f t="shared" si="60"/>
        <v>J=</v>
      </c>
      <c r="T176" s="35">
        <f t="shared" si="61"/>
        <v>44119</v>
      </c>
      <c r="U176" s="3"/>
      <c r="V176" s="3"/>
      <c r="W176" s="98">
        <f>[2]Plan1!$A234</f>
        <v>43942</v>
      </c>
      <c r="X176" s="98" t="str">
        <f>[2]Plan1!$C234</f>
        <v>Tiradentes</v>
      </c>
      <c r="Y176" s="88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3">
        <f t="shared" si="52"/>
        <v>43928</v>
      </c>
      <c r="B177" s="73">
        <f t="shared" ca="1" si="62"/>
        <v>1021648.245</v>
      </c>
      <c r="C177" s="7">
        <f t="shared" si="53"/>
        <v>1000000</v>
      </c>
      <c r="D177" s="13">
        <f ca="1">IF(A177&lt;$B$1,VLOOKUP(A177,[1]DI!$A$4:$B$15000,2,FALSE),0)</f>
        <v>3.6500000000000005E-2</v>
      </c>
      <c r="E177" s="14">
        <f t="shared" ca="1" si="45"/>
        <v>1.00014227</v>
      </c>
      <c r="F177" s="14">
        <f ca="1">(TRUNC(PRODUCT($E$12:$E176),16))</f>
        <v>1.0193860756255</v>
      </c>
      <c r="G177" s="14">
        <f t="shared" si="54"/>
        <v>1</v>
      </c>
      <c r="H177" s="14">
        <f t="shared" ca="1" si="46"/>
        <v>1.0193860800000001</v>
      </c>
      <c r="I177" s="13">
        <f t="shared" si="55"/>
        <v>5.0000000000000001E-3</v>
      </c>
      <c r="J177" s="35">
        <f t="shared" si="56"/>
        <v>43763</v>
      </c>
      <c r="K177" s="2">
        <f t="shared" si="57"/>
        <v>112</v>
      </c>
      <c r="L177" s="18">
        <f t="shared" si="58"/>
        <v>112</v>
      </c>
      <c r="M177" s="12">
        <f t="shared" si="47"/>
        <v>1.0022191439999999</v>
      </c>
      <c r="N177" s="12">
        <f t="shared" ca="1" si="48"/>
        <v>1.021648245</v>
      </c>
      <c r="O177" s="18">
        <f t="shared" si="59"/>
        <v>0</v>
      </c>
      <c r="P177" s="14">
        <f t="shared" ca="1" si="49"/>
        <v>21648.244999999999</v>
      </c>
      <c r="Q177" s="21">
        <f t="shared" si="50"/>
        <v>0</v>
      </c>
      <c r="R177" s="14">
        <f t="shared" si="51"/>
        <v>0</v>
      </c>
      <c r="S177" s="4" t="str">
        <f t="shared" si="60"/>
        <v>J=</v>
      </c>
      <c r="T177" s="35">
        <f t="shared" si="61"/>
        <v>44119</v>
      </c>
      <c r="U177" s="3"/>
      <c r="V177" s="3"/>
      <c r="W177" s="98">
        <f>[2]Plan1!$A235</f>
        <v>43952</v>
      </c>
      <c r="X177" s="98" t="str">
        <f>[2]Plan1!$C235</f>
        <v>Dia do Trabalho</v>
      </c>
      <c r="Y177" s="88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3">
        <f t="shared" si="52"/>
        <v>43929</v>
      </c>
      <c r="B178" s="73">
        <f t="shared" ca="1" si="62"/>
        <v>1021813.81</v>
      </c>
      <c r="C178" s="7">
        <f t="shared" si="53"/>
        <v>1000000</v>
      </c>
      <c r="D178" s="13">
        <f ca="1">IF(A178&lt;$B$1,VLOOKUP(A178,[1]DI!$A$4:$B$15000,2,FALSE),0)</f>
        <v>3.6500000000000005E-2</v>
      </c>
      <c r="E178" s="14">
        <f t="shared" ca="1" si="45"/>
        <v>1.00014227</v>
      </c>
      <c r="F178" s="14">
        <f ca="1">(TRUNC(PRODUCT($E$12:$E177),16))</f>
        <v>1.0195311036824799</v>
      </c>
      <c r="G178" s="14">
        <f t="shared" si="54"/>
        <v>1</v>
      </c>
      <c r="H178" s="14">
        <f t="shared" ca="1" si="46"/>
        <v>1.0195311</v>
      </c>
      <c r="I178" s="13">
        <f t="shared" si="55"/>
        <v>5.0000000000000001E-3</v>
      </c>
      <c r="J178" s="35">
        <f t="shared" si="56"/>
        <v>43763</v>
      </c>
      <c r="K178" s="2">
        <f t="shared" si="57"/>
        <v>113</v>
      </c>
      <c r="L178" s="18">
        <f t="shared" si="58"/>
        <v>113</v>
      </c>
      <c r="M178" s="12">
        <f t="shared" si="47"/>
        <v>1.00223898</v>
      </c>
      <c r="N178" s="12">
        <f t="shared" ca="1" si="48"/>
        <v>1.02181381</v>
      </c>
      <c r="O178" s="18">
        <f t="shared" si="59"/>
        <v>0</v>
      </c>
      <c r="P178" s="14">
        <f t="shared" ca="1" si="49"/>
        <v>21813.81</v>
      </c>
      <c r="Q178" s="21">
        <f t="shared" si="50"/>
        <v>0</v>
      </c>
      <c r="R178" s="14">
        <f t="shared" si="51"/>
        <v>0</v>
      </c>
      <c r="S178" s="4" t="str">
        <f t="shared" si="60"/>
        <v>J=</v>
      </c>
      <c r="T178" s="35">
        <f t="shared" si="61"/>
        <v>44119</v>
      </c>
      <c r="U178" s="3"/>
      <c r="V178" s="3"/>
      <c r="W178" s="98">
        <f>[2]Plan1!$A236</f>
        <v>43993</v>
      </c>
      <c r="X178" s="98" t="str">
        <f>[2]Plan1!$C236</f>
        <v>Corpus Christi</v>
      </c>
      <c r="Y178" s="88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3">
        <f t="shared" si="52"/>
        <v>43930</v>
      </c>
      <c r="B179" s="73">
        <f t="shared" ca="1" si="62"/>
        <v>1021979.411</v>
      </c>
      <c r="C179" s="7">
        <f t="shared" si="53"/>
        <v>1000000</v>
      </c>
      <c r="D179" s="13">
        <f ca="1">IF(A179&lt;$B$1,VLOOKUP(A179,[1]DI!$A$4:$B$15000,2,FALSE),0)</f>
        <v>3.6500000000000005E-2</v>
      </c>
      <c r="E179" s="14">
        <f t="shared" ca="1" si="45"/>
        <v>1.00014227</v>
      </c>
      <c r="F179" s="14">
        <f ca="1">(TRUNC(PRODUCT($E$12:$E178),16))</f>
        <v>1.0196761523725999</v>
      </c>
      <c r="G179" s="14">
        <f t="shared" si="54"/>
        <v>1</v>
      </c>
      <c r="H179" s="14">
        <f t="shared" ca="1" si="46"/>
        <v>1.01967615</v>
      </c>
      <c r="I179" s="13">
        <f t="shared" si="55"/>
        <v>5.0000000000000001E-3</v>
      </c>
      <c r="J179" s="35">
        <f t="shared" si="56"/>
        <v>43763</v>
      </c>
      <c r="K179" s="2">
        <f t="shared" si="57"/>
        <v>114</v>
      </c>
      <c r="L179" s="18">
        <f t="shared" si="58"/>
        <v>114</v>
      </c>
      <c r="M179" s="12">
        <f t="shared" si="47"/>
        <v>1.0022588160000001</v>
      </c>
      <c r="N179" s="12">
        <f t="shared" ca="1" si="48"/>
        <v>1.021979411</v>
      </c>
      <c r="O179" s="18">
        <f t="shared" si="59"/>
        <v>0</v>
      </c>
      <c r="P179" s="14">
        <f t="shared" ca="1" si="49"/>
        <v>21979.411</v>
      </c>
      <c r="Q179" s="21">
        <f t="shared" si="50"/>
        <v>0</v>
      </c>
      <c r="R179" s="14">
        <f t="shared" si="51"/>
        <v>0</v>
      </c>
      <c r="S179" s="4" t="str">
        <f t="shared" si="60"/>
        <v>J=</v>
      </c>
      <c r="T179" s="35">
        <f t="shared" si="61"/>
        <v>44119</v>
      </c>
      <c r="U179" s="3"/>
      <c r="V179" s="3"/>
      <c r="W179" s="98">
        <f>[2]Plan1!$A237</f>
        <v>44081</v>
      </c>
      <c r="X179" s="98" t="str">
        <f>[2]Plan1!$C237</f>
        <v>Independência do Brasil</v>
      </c>
      <c r="Y179" s="88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3">
        <f t="shared" si="52"/>
        <v>43931</v>
      </c>
      <c r="B180" s="73">
        <f t="shared" ca="1" si="62"/>
        <v>1022145.039</v>
      </c>
      <c r="C180" s="7">
        <f t="shared" si="53"/>
        <v>1000000</v>
      </c>
      <c r="D180" s="13">
        <f ca="1">IF(A180&lt;$B$1,VLOOKUP(A180,[1]DI!$A$4:$B$15000,2,FALSE),0)</f>
        <v>0</v>
      </c>
      <c r="E180" s="14">
        <f t="shared" ca="1" si="45"/>
        <v>1</v>
      </c>
      <c r="F180" s="14">
        <f ca="1">(TRUNC(PRODUCT($E$12:$E179),16))</f>
        <v>1.0198212216987901</v>
      </c>
      <c r="G180" s="14">
        <f t="shared" si="54"/>
        <v>1</v>
      </c>
      <c r="H180" s="14">
        <f t="shared" ca="1" si="46"/>
        <v>1.0198212200000001</v>
      </c>
      <c r="I180" s="13">
        <f t="shared" si="55"/>
        <v>5.0000000000000001E-3</v>
      </c>
      <c r="J180" s="35">
        <f t="shared" si="56"/>
        <v>43763</v>
      </c>
      <c r="K180" s="2">
        <f t="shared" si="57"/>
        <v>114</v>
      </c>
      <c r="L180" s="18">
        <f t="shared" si="58"/>
        <v>115</v>
      </c>
      <c r="M180" s="12">
        <f t="shared" si="47"/>
        <v>1.0022786530000001</v>
      </c>
      <c r="N180" s="12">
        <f t="shared" ca="1" si="48"/>
        <v>1.022145039</v>
      </c>
      <c r="O180" s="18">
        <f t="shared" si="59"/>
        <v>0</v>
      </c>
      <c r="P180" s="14">
        <f t="shared" ca="1" si="49"/>
        <v>22145.039000000001</v>
      </c>
      <c r="Q180" s="21">
        <f t="shared" si="50"/>
        <v>0</v>
      </c>
      <c r="R180" s="14">
        <f t="shared" si="51"/>
        <v>0</v>
      </c>
      <c r="S180" s="4" t="str">
        <f t="shared" si="60"/>
        <v>J=</v>
      </c>
      <c r="T180" s="35">
        <f t="shared" si="61"/>
        <v>44119</v>
      </c>
      <c r="U180" s="3"/>
      <c r="V180" s="3"/>
      <c r="W180" s="98">
        <f>[2]Plan1!$A238</f>
        <v>44116</v>
      </c>
      <c r="X180" s="98" t="str">
        <f>[2]Plan1!$C238</f>
        <v>Nossa Sr.a Aparecida - Padroeira do Brasil</v>
      </c>
      <c r="Y180" s="88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3">
        <f t="shared" si="52"/>
        <v>43932</v>
      </c>
      <c r="B181" s="73">
        <f t="shared" ca="1" si="62"/>
        <v>1022145.039</v>
      </c>
      <c r="C181" s="7">
        <f t="shared" si="53"/>
        <v>1000000</v>
      </c>
      <c r="D181" s="13">
        <f ca="1">IF(A181&lt;$B$1,VLOOKUP(A181,[1]DI!$A$4:$B$15000,2,FALSE),0)</f>
        <v>0</v>
      </c>
      <c r="E181" s="14">
        <f t="shared" ca="1" si="45"/>
        <v>1</v>
      </c>
      <c r="F181" s="14">
        <f ca="1">(TRUNC(PRODUCT($E$12:$E180),16))</f>
        <v>1.0198212216987901</v>
      </c>
      <c r="G181" s="14">
        <f t="shared" si="54"/>
        <v>1</v>
      </c>
      <c r="H181" s="14">
        <f t="shared" ca="1" si="46"/>
        <v>1.0198212200000001</v>
      </c>
      <c r="I181" s="13">
        <f t="shared" si="55"/>
        <v>5.0000000000000001E-3</v>
      </c>
      <c r="J181" s="35">
        <f t="shared" si="56"/>
        <v>43763</v>
      </c>
      <c r="K181" s="2">
        <f t="shared" si="57"/>
        <v>114</v>
      </c>
      <c r="L181" s="18">
        <f t="shared" si="58"/>
        <v>115</v>
      </c>
      <c r="M181" s="12">
        <f t="shared" si="47"/>
        <v>1.0022786530000001</v>
      </c>
      <c r="N181" s="12">
        <f t="shared" ca="1" si="48"/>
        <v>1.022145039</v>
      </c>
      <c r="O181" s="18">
        <f t="shared" si="59"/>
        <v>0</v>
      </c>
      <c r="P181" s="14">
        <f t="shared" ca="1" si="49"/>
        <v>22145.039000000001</v>
      </c>
      <c r="Q181" s="21">
        <f t="shared" si="50"/>
        <v>0</v>
      </c>
      <c r="R181" s="14">
        <f t="shared" si="51"/>
        <v>0</v>
      </c>
      <c r="S181" s="4" t="str">
        <f t="shared" si="60"/>
        <v>J=</v>
      </c>
      <c r="T181" s="35">
        <f t="shared" si="61"/>
        <v>44119</v>
      </c>
      <c r="U181" s="3"/>
      <c r="V181" s="3"/>
      <c r="W181" s="98">
        <f>[2]Plan1!$A239</f>
        <v>44137</v>
      </c>
      <c r="X181" s="98" t="str">
        <f>[2]Plan1!$C239</f>
        <v>Finados</v>
      </c>
      <c r="Y181" s="88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3">
        <f t="shared" si="52"/>
        <v>43933</v>
      </c>
      <c r="B182" s="73">
        <f t="shared" ca="1" si="62"/>
        <v>1022145.039</v>
      </c>
      <c r="C182" s="7">
        <f t="shared" si="53"/>
        <v>1000000</v>
      </c>
      <c r="D182" s="13">
        <f ca="1">IF(A182&lt;$B$1,VLOOKUP(A182,[1]DI!$A$4:$B$15000,2,FALSE),0)</f>
        <v>0</v>
      </c>
      <c r="E182" s="14">
        <f t="shared" ca="1" si="45"/>
        <v>1</v>
      </c>
      <c r="F182" s="14">
        <f ca="1">(TRUNC(PRODUCT($E$12:$E181),16))</f>
        <v>1.0198212216987901</v>
      </c>
      <c r="G182" s="14">
        <f t="shared" si="54"/>
        <v>1</v>
      </c>
      <c r="H182" s="14">
        <f t="shared" ca="1" si="46"/>
        <v>1.0198212200000001</v>
      </c>
      <c r="I182" s="13">
        <f t="shared" si="55"/>
        <v>5.0000000000000001E-3</v>
      </c>
      <c r="J182" s="35">
        <f t="shared" si="56"/>
        <v>43763</v>
      </c>
      <c r="K182" s="2">
        <f t="shared" si="57"/>
        <v>114</v>
      </c>
      <c r="L182" s="18">
        <f t="shared" si="58"/>
        <v>115</v>
      </c>
      <c r="M182" s="12">
        <f t="shared" si="47"/>
        <v>1.0022786530000001</v>
      </c>
      <c r="N182" s="12">
        <f t="shared" ca="1" si="48"/>
        <v>1.022145039</v>
      </c>
      <c r="O182" s="18">
        <f t="shared" si="59"/>
        <v>0</v>
      </c>
      <c r="P182" s="14">
        <f t="shared" ca="1" si="49"/>
        <v>22145.039000000001</v>
      </c>
      <c r="Q182" s="21">
        <f t="shared" si="50"/>
        <v>0</v>
      </c>
      <c r="R182" s="14">
        <f t="shared" si="51"/>
        <v>0</v>
      </c>
      <c r="S182" s="4" t="str">
        <f t="shared" si="60"/>
        <v>J=</v>
      </c>
      <c r="T182" s="35">
        <f t="shared" si="61"/>
        <v>44119</v>
      </c>
      <c r="U182" s="3"/>
      <c r="V182" s="3"/>
      <c r="W182" s="98">
        <f>[2]Plan1!$A240</f>
        <v>44150</v>
      </c>
      <c r="X182" s="98" t="str">
        <f>[2]Plan1!$C240</f>
        <v>Proclamação da República</v>
      </c>
      <c r="Y182" s="88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3">
        <f t="shared" si="52"/>
        <v>43934</v>
      </c>
      <c r="B183" s="73">
        <f t="shared" ca="1" si="62"/>
        <v>1022145.039</v>
      </c>
      <c r="C183" s="7">
        <f t="shared" si="53"/>
        <v>1000000</v>
      </c>
      <c r="D183" s="13">
        <f ca="1">IF(A183&lt;$B$1,VLOOKUP(A183,[1]DI!$A$4:$B$15000,2,FALSE),0)</f>
        <v>3.6500000000000005E-2</v>
      </c>
      <c r="E183" s="14">
        <f t="shared" ca="1" si="45"/>
        <v>1.00014227</v>
      </c>
      <c r="F183" s="14">
        <f ca="1">(TRUNC(PRODUCT($E$12:$E182),16))</f>
        <v>1.0198212216987901</v>
      </c>
      <c r="G183" s="14">
        <f t="shared" si="54"/>
        <v>1</v>
      </c>
      <c r="H183" s="14">
        <f t="shared" ca="1" si="46"/>
        <v>1.0198212200000001</v>
      </c>
      <c r="I183" s="13">
        <f t="shared" si="55"/>
        <v>5.0000000000000001E-3</v>
      </c>
      <c r="J183" s="35">
        <f t="shared" si="56"/>
        <v>43763</v>
      </c>
      <c r="K183" s="2">
        <f t="shared" si="57"/>
        <v>115</v>
      </c>
      <c r="L183" s="18">
        <f t="shared" si="58"/>
        <v>115</v>
      </c>
      <c r="M183" s="12">
        <f t="shared" si="47"/>
        <v>1.0022786530000001</v>
      </c>
      <c r="N183" s="12">
        <f t="shared" ca="1" si="48"/>
        <v>1.022145039</v>
      </c>
      <c r="O183" s="18">
        <f t="shared" si="59"/>
        <v>0</v>
      </c>
      <c r="P183" s="14">
        <f t="shared" ca="1" si="49"/>
        <v>22145.039000000001</v>
      </c>
      <c r="Q183" s="21">
        <f t="shared" si="50"/>
        <v>0</v>
      </c>
      <c r="R183" s="14">
        <f t="shared" si="51"/>
        <v>0</v>
      </c>
      <c r="S183" s="4" t="str">
        <f t="shared" si="60"/>
        <v>J=</v>
      </c>
      <c r="T183" s="35">
        <f t="shared" si="61"/>
        <v>44119</v>
      </c>
      <c r="U183" s="3"/>
      <c r="V183" s="3"/>
      <c r="W183" s="98">
        <f>[2]Plan1!$A241</f>
        <v>44190</v>
      </c>
      <c r="X183" s="98" t="str">
        <f>[2]Plan1!$C241</f>
        <v>Natal</v>
      </c>
      <c r="Y183" s="88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3">
        <f t="shared" si="52"/>
        <v>43935</v>
      </c>
      <c r="B184" s="73">
        <f t="shared" ca="1" si="62"/>
        <v>1022310.692</v>
      </c>
      <c r="C184" s="7">
        <f t="shared" si="53"/>
        <v>1000000</v>
      </c>
      <c r="D184" s="13">
        <f ca="1">IF(A184&lt;$B$1,VLOOKUP(A184,[1]DI!$A$4:$B$15000,2,FALSE),0)</f>
        <v>3.6500000000000005E-2</v>
      </c>
      <c r="E184" s="14">
        <f t="shared" ca="1" si="45"/>
        <v>1.00014227</v>
      </c>
      <c r="F184" s="14">
        <f ca="1">(TRUNC(PRODUCT($E$12:$E183),16))</f>
        <v>1.0199663116640101</v>
      </c>
      <c r="G184" s="14">
        <f t="shared" si="54"/>
        <v>1</v>
      </c>
      <c r="H184" s="14">
        <f t="shared" ca="1" si="46"/>
        <v>1.01996631</v>
      </c>
      <c r="I184" s="13">
        <f t="shared" si="55"/>
        <v>5.0000000000000001E-3</v>
      </c>
      <c r="J184" s="35">
        <f t="shared" si="56"/>
        <v>43763</v>
      </c>
      <c r="K184" s="2">
        <f t="shared" si="57"/>
        <v>116</v>
      </c>
      <c r="L184" s="18">
        <f t="shared" si="58"/>
        <v>116</v>
      </c>
      <c r="M184" s="12">
        <f t="shared" si="47"/>
        <v>1.00229849</v>
      </c>
      <c r="N184" s="12">
        <f t="shared" ca="1" si="48"/>
        <v>1.022310692</v>
      </c>
      <c r="O184" s="18">
        <f t="shared" si="59"/>
        <v>0</v>
      </c>
      <c r="P184" s="14">
        <f t="shared" ca="1" si="49"/>
        <v>22310.691999999999</v>
      </c>
      <c r="Q184" s="21">
        <f t="shared" si="50"/>
        <v>0</v>
      </c>
      <c r="R184" s="14">
        <f t="shared" si="51"/>
        <v>0</v>
      </c>
      <c r="S184" s="4" t="str">
        <f t="shared" si="60"/>
        <v>J=</v>
      </c>
      <c r="T184" s="35">
        <f t="shared" si="61"/>
        <v>44119</v>
      </c>
      <c r="U184" s="3"/>
      <c r="V184" s="3"/>
      <c r="W184" s="98">
        <f>[2]Plan1!$A242</f>
        <v>44197</v>
      </c>
      <c r="X184" s="98" t="str">
        <f>[2]Plan1!$C242</f>
        <v>Confraternização Universal</v>
      </c>
      <c r="Y184" s="88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3">
        <f t="shared" si="52"/>
        <v>43936</v>
      </c>
      <c r="B185" s="73">
        <f t="shared" ca="1" si="62"/>
        <v>1022476.372</v>
      </c>
      <c r="C185" s="7">
        <f t="shared" si="53"/>
        <v>1000000</v>
      </c>
      <c r="D185" s="13">
        <f ca="1">IF(A185&lt;$B$1,VLOOKUP(A185,[1]DI!$A$4:$B$15000,2,FALSE),0)</f>
        <v>3.6500000000000005E-2</v>
      </c>
      <c r="E185" s="14">
        <f t="shared" ca="1" si="45"/>
        <v>1.00014227</v>
      </c>
      <c r="F185" s="14">
        <f ca="1">(TRUNC(PRODUCT($E$12:$E184),16))</f>
        <v>1.02011142227117</v>
      </c>
      <c r="G185" s="14">
        <f t="shared" si="54"/>
        <v>1</v>
      </c>
      <c r="H185" s="14">
        <f t="shared" ca="1" si="46"/>
        <v>1.0201114200000001</v>
      </c>
      <c r="I185" s="13">
        <f t="shared" si="55"/>
        <v>5.0000000000000001E-3</v>
      </c>
      <c r="J185" s="35">
        <f t="shared" si="56"/>
        <v>43763</v>
      </c>
      <c r="K185" s="2">
        <f t="shared" si="57"/>
        <v>117</v>
      </c>
      <c r="L185" s="18">
        <f t="shared" si="58"/>
        <v>117</v>
      </c>
      <c r="M185" s="12">
        <f t="shared" si="47"/>
        <v>1.002318327</v>
      </c>
      <c r="N185" s="12">
        <f t="shared" ca="1" si="48"/>
        <v>1.0224763720000001</v>
      </c>
      <c r="O185" s="18">
        <f t="shared" si="59"/>
        <v>0</v>
      </c>
      <c r="P185" s="14">
        <f t="shared" ca="1" si="49"/>
        <v>22476.371999999999</v>
      </c>
      <c r="Q185" s="21">
        <f t="shared" si="50"/>
        <v>0</v>
      </c>
      <c r="R185" s="14">
        <f t="shared" si="51"/>
        <v>0</v>
      </c>
      <c r="S185" s="4" t="str">
        <f t="shared" si="60"/>
        <v>J=</v>
      </c>
      <c r="T185" s="35">
        <f t="shared" si="61"/>
        <v>44119</v>
      </c>
      <c r="U185" s="3"/>
      <c r="V185" s="3"/>
      <c r="W185" s="98">
        <f>[2]Plan1!$A243</f>
        <v>44242</v>
      </c>
      <c r="X185" s="98" t="str">
        <f>[2]Plan1!$C243</f>
        <v>Carnaval</v>
      </c>
      <c r="Y185" s="88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3">
        <f t="shared" si="52"/>
        <v>43937</v>
      </c>
      <c r="B186" s="73">
        <f t="shared" ca="1" si="62"/>
        <v>1022642.078</v>
      </c>
      <c r="C186" s="7">
        <f t="shared" si="53"/>
        <v>1000000</v>
      </c>
      <c r="D186" s="13">
        <f ca="1">IF(A186&lt;$B$1,VLOOKUP(A186,[1]DI!$A$4:$B$15000,2,FALSE),0)</f>
        <v>3.6500000000000005E-2</v>
      </c>
      <c r="E186" s="14">
        <f t="shared" ca="1" si="45"/>
        <v>1.00014227</v>
      </c>
      <c r="F186" s="14">
        <f ca="1">(TRUNC(PRODUCT($E$12:$E185),16))</f>
        <v>1.02025655352321</v>
      </c>
      <c r="G186" s="14">
        <f t="shared" si="54"/>
        <v>1</v>
      </c>
      <c r="H186" s="14">
        <f t="shared" ca="1" si="46"/>
        <v>1.02025655</v>
      </c>
      <c r="I186" s="13">
        <f t="shared" si="55"/>
        <v>5.0000000000000001E-3</v>
      </c>
      <c r="J186" s="35">
        <f t="shared" si="56"/>
        <v>43763</v>
      </c>
      <c r="K186" s="2">
        <f t="shared" si="57"/>
        <v>118</v>
      </c>
      <c r="L186" s="18">
        <f t="shared" si="58"/>
        <v>118</v>
      </c>
      <c r="M186" s="12">
        <f t="shared" si="47"/>
        <v>1.0023381650000001</v>
      </c>
      <c r="N186" s="12">
        <f t="shared" ca="1" si="48"/>
        <v>1.0226420780000001</v>
      </c>
      <c r="O186" s="18">
        <f t="shared" si="59"/>
        <v>0</v>
      </c>
      <c r="P186" s="14">
        <f t="shared" ca="1" si="49"/>
        <v>22642.078000000001</v>
      </c>
      <c r="Q186" s="21">
        <f t="shared" si="50"/>
        <v>0</v>
      </c>
      <c r="R186" s="14">
        <f t="shared" si="51"/>
        <v>0</v>
      </c>
      <c r="S186" s="4" t="str">
        <f t="shared" si="60"/>
        <v>J=</v>
      </c>
      <c r="T186" s="35">
        <f t="shared" si="61"/>
        <v>44119</v>
      </c>
      <c r="U186" s="3"/>
      <c r="V186" s="3"/>
      <c r="W186" s="98">
        <f>[2]Plan1!$A244</f>
        <v>44243</v>
      </c>
      <c r="X186" s="98" t="str">
        <f>[2]Plan1!$C244</f>
        <v>Carnaval</v>
      </c>
      <c r="Y186" s="88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3">
        <f t="shared" si="52"/>
        <v>43938</v>
      </c>
      <c r="B187" s="73">
        <f t="shared" ca="1" si="62"/>
        <v>1022807.821</v>
      </c>
      <c r="C187" s="7">
        <f t="shared" si="53"/>
        <v>1000000</v>
      </c>
      <c r="D187" s="13">
        <f ca="1">IF(A187&lt;$B$1,VLOOKUP(A187,[1]DI!$A$4:$B$15000,2,FALSE),0)</f>
        <v>3.6500000000000005E-2</v>
      </c>
      <c r="E187" s="14">
        <f t="shared" ca="1" si="45"/>
        <v>1.00014227</v>
      </c>
      <c r="F187" s="14">
        <f ca="1">(TRUNC(PRODUCT($E$12:$E186),16))</f>
        <v>1.0204017054230801</v>
      </c>
      <c r="G187" s="14">
        <f t="shared" si="54"/>
        <v>1</v>
      </c>
      <c r="H187" s="14">
        <f t="shared" ca="1" si="46"/>
        <v>1.02040171</v>
      </c>
      <c r="I187" s="13">
        <f t="shared" si="55"/>
        <v>5.0000000000000001E-3</v>
      </c>
      <c r="J187" s="35">
        <f t="shared" si="56"/>
        <v>43763</v>
      </c>
      <c r="K187" s="2">
        <f t="shared" si="57"/>
        <v>119</v>
      </c>
      <c r="L187" s="18">
        <f t="shared" si="58"/>
        <v>119</v>
      </c>
      <c r="M187" s="12">
        <f t="shared" si="47"/>
        <v>1.002358004</v>
      </c>
      <c r="N187" s="12">
        <f t="shared" ca="1" si="48"/>
        <v>1.022807821</v>
      </c>
      <c r="O187" s="18">
        <f t="shared" si="59"/>
        <v>0</v>
      </c>
      <c r="P187" s="14">
        <f t="shared" ca="1" si="49"/>
        <v>22807.821</v>
      </c>
      <c r="Q187" s="21">
        <f t="shared" si="50"/>
        <v>0</v>
      </c>
      <c r="R187" s="14">
        <f t="shared" si="51"/>
        <v>0</v>
      </c>
      <c r="S187" s="4" t="str">
        <f t="shared" si="60"/>
        <v>J=</v>
      </c>
      <c r="T187" s="35">
        <f t="shared" si="61"/>
        <v>44119</v>
      </c>
      <c r="U187" s="3"/>
      <c r="V187" s="3"/>
      <c r="W187" s="98">
        <f>[2]Plan1!$A245</f>
        <v>44288</v>
      </c>
      <c r="X187" s="98" t="str">
        <f>[2]Plan1!$C245</f>
        <v>Paixão de Cristo</v>
      </c>
      <c r="Y187" s="88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3">
        <f t="shared" si="52"/>
        <v>43939</v>
      </c>
      <c r="B188" s="73">
        <f t="shared" ca="1" si="62"/>
        <v>1022973.579</v>
      </c>
      <c r="C188" s="7">
        <f t="shared" si="53"/>
        <v>1000000</v>
      </c>
      <c r="D188" s="13">
        <f ca="1">IF(A188&lt;$B$1,VLOOKUP(A188,[1]DI!$A$4:$B$15000,2,FALSE),0)</f>
        <v>0</v>
      </c>
      <c r="E188" s="14">
        <f t="shared" ca="1" si="45"/>
        <v>1</v>
      </c>
      <c r="F188" s="14">
        <f ca="1">(TRUNC(PRODUCT($E$12:$E187),16))</f>
        <v>1.0205468779737099</v>
      </c>
      <c r="G188" s="14">
        <f t="shared" si="54"/>
        <v>1</v>
      </c>
      <c r="H188" s="14">
        <f t="shared" ca="1" si="46"/>
        <v>1.0205468799999999</v>
      </c>
      <c r="I188" s="13">
        <f t="shared" si="55"/>
        <v>5.0000000000000001E-3</v>
      </c>
      <c r="J188" s="35">
        <f t="shared" si="56"/>
        <v>43763</v>
      </c>
      <c r="K188" s="2">
        <f t="shared" si="57"/>
        <v>119</v>
      </c>
      <c r="L188" s="18">
        <f t="shared" si="58"/>
        <v>120</v>
      </c>
      <c r="M188" s="12">
        <f t="shared" si="47"/>
        <v>1.002377842</v>
      </c>
      <c r="N188" s="12">
        <f t="shared" ca="1" si="48"/>
        <v>1.0229735790000001</v>
      </c>
      <c r="O188" s="18">
        <f t="shared" si="59"/>
        <v>0</v>
      </c>
      <c r="P188" s="14">
        <f t="shared" ca="1" si="49"/>
        <v>22973.579000000002</v>
      </c>
      <c r="Q188" s="21">
        <f t="shared" si="50"/>
        <v>0</v>
      </c>
      <c r="R188" s="14">
        <f t="shared" si="51"/>
        <v>0</v>
      </c>
      <c r="S188" s="4" t="str">
        <f t="shared" si="60"/>
        <v>J=</v>
      </c>
      <c r="T188" s="35">
        <f t="shared" si="61"/>
        <v>44119</v>
      </c>
      <c r="U188" s="3"/>
      <c r="V188" s="3"/>
      <c r="W188" s="98">
        <f>[2]Plan1!$A246</f>
        <v>44307</v>
      </c>
      <c r="X188" s="98" t="str">
        <f>[2]Plan1!$C246</f>
        <v>Tiradentes</v>
      </c>
      <c r="Y188" s="88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3">
        <f t="shared" si="52"/>
        <v>43940</v>
      </c>
      <c r="B189" s="73">
        <f t="shared" ca="1" si="62"/>
        <v>1022973.579</v>
      </c>
      <c r="C189" s="7">
        <f t="shared" si="53"/>
        <v>1000000</v>
      </c>
      <c r="D189" s="13">
        <f ca="1">IF(A189&lt;$B$1,VLOOKUP(A189,[1]DI!$A$4:$B$15000,2,FALSE),0)</f>
        <v>0</v>
      </c>
      <c r="E189" s="14">
        <f t="shared" ca="1" si="45"/>
        <v>1</v>
      </c>
      <c r="F189" s="14">
        <f ca="1">(TRUNC(PRODUCT($E$12:$E188),16))</f>
        <v>1.0205468779737099</v>
      </c>
      <c r="G189" s="14">
        <f t="shared" si="54"/>
        <v>1</v>
      </c>
      <c r="H189" s="14">
        <f t="shared" ca="1" si="46"/>
        <v>1.0205468799999999</v>
      </c>
      <c r="I189" s="13">
        <f t="shared" si="55"/>
        <v>5.0000000000000001E-3</v>
      </c>
      <c r="J189" s="35">
        <f t="shared" si="56"/>
        <v>43763</v>
      </c>
      <c r="K189" s="2">
        <f t="shared" si="57"/>
        <v>119</v>
      </c>
      <c r="L189" s="18">
        <f t="shared" si="58"/>
        <v>120</v>
      </c>
      <c r="M189" s="12">
        <f t="shared" si="47"/>
        <v>1.002377842</v>
      </c>
      <c r="N189" s="12">
        <f t="shared" ca="1" si="48"/>
        <v>1.0229735790000001</v>
      </c>
      <c r="O189" s="18">
        <f t="shared" si="59"/>
        <v>0</v>
      </c>
      <c r="P189" s="14">
        <f t="shared" ca="1" si="49"/>
        <v>22973.579000000002</v>
      </c>
      <c r="Q189" s="21">
        <f t="shared" si="50"/>
        <v>0</v>
      </c>
      <c r="R189" s="14">
        <f t="shared" si="51"/>
        <v>0</v>
      </c>
      <c r="S189" s="4" t="str">
        <f t="shared" si="60"/>
        <v>J=</v>
      </c>
      <c r="T189" s="35">
        <f t="shared" si="61"/>
        <v>44119</v>
      </c>
      <c r="U189" s="3"/>
      <c r="V189" s="3"/>
      <c r="W189" s="98">
        <f>[2]Plan1!$A247</f>
        <v>44317</v>
      </c>
      <c r="X189" s="98" t="str">
        <f>[2]Plan1!$C247</f>
        <v>Dia do Trabalho</v>
      </c>
      <c r="Y189" s="88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3">
        <f t="shared" si="52"/>
        <v>43941</v>
      </c>
      <c r="B190" s="73">
        <f t="shared" ca="1" si="62"/>
        <v>1022973.579</v>
      </c>
      <c r="C190" s="7">
        <f t="shared" si="53"/>
        <v>1000000</v>
      </c>
      <c r="D190" s="13">
        <f ca="1">IF(A190&lt;$B$1,VLOOKUP(A190,[1]DI!$A$4:$B$15000,2,FALSE),0)</f>
        <v>3.6500000000000005E-2</v>
      </c>
      <c r="E190" s="14">
        <f t="shared" ca="1" si="45"/>
        <v>1.00014227</v>
      </c>
      <c r="F190" s="14">
        <f ca="1">(TRUNC(PRODUCT($E$12:$E189),16))</f>
        <v>1.0205468779737099</v>
      </c>
      <c r="G190" s="14">
        <f t="shared" si="54"/>
        <v>1</v>
      </c>
      <c r="H190" s="14">
        <f t="shared" ca="1" si="46"/>
        <v>1.0205468799999999</v>
      </c>
      <c r="I190" s="13">
        <f t="shared" si="55"/>
        <v>5.0000000000000001E-3</v>
      </c>
      <c r="J190" s="35">
        <f t="shared" si="56"/>
        <v>43763</v>
      </c>
      <c r="K190" s="2">
        <f t="shared" si="57"/>
        <v>120</v>
      </c>
      <c r="L190" s="18">
        <f t="shared" si="58"/>
        <v>120</v>
      </c>
      <c r="M190" s="12">
        <f t="shared" si="47"/>
        <v>1.002377842</v>
      </c>
      <c r="N190" s="12">
        <f t="shared" ca="1" si="48"/>
        <v>1.0229735790000001</v>
      </c>
      <c r="O190" s="18">
        <f t="shared" si="59"/>
        <v>0</v>
      </c>
      <c r="P190" s="14">
        <f t="shared" ca="1" si="49"/>
        <v>22973.579000000002</v>
      </c>
      <c r="Q190" s="21">
        <f t="shared" si="50"/>
        <v>0</v>
      </c>
      <c r="R190" s="14">
        <f t="shared" si="51"/>
        <v>0</v>
      </c>
      <c r="S190" s="4" t="str">
        <f t="shared" si="60"/>
        <v>J=</v>
      </c>
      <c r="T190" s="35">
        <f t="shared" si="61"/>
        <v>44119</v>
      </c>
      <c r="U190" s="3"/>
      <c r="V190" s="3"/>
      <c r="W190" s="98">
        <f>[2]Plan1!$A248</f>
        <v>44350</v>
      </c>
      <c r="X190" s="98" t="str">
        <f>[2]Plan1!$C248</f>
        <v>Corpus Christi</v>
      </c>
      <c r="Y190" s="88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3">
        <f t="shared" si="52"/>
        <v>43942</v>
      </c>
      <c r="B191" s="73">
        <f t="shared" ca="1" si="62"/>
        <v>1023139.36399999</v>
      </c>
      <c r="C191" s="7">
        <f t="shared" si="53"/>
        <v>1000000</v>
      </c>
      <c r="D191" s="13">
        <f ca="1">IF(A191&lt;$B$1,VLOOKUP(A191,[1]DI!$A$4:$B$15000,2,FALSE),0)</f>
        <v>0</v>
      </c>
      <c r="E191" s="14">
        <f t="shared" ca="1" si="45"/>
        <v>1</v>
      </c>
      <c r="F191" s="14">
        <f ca="1">(TRUNC(PRODUCT($E$12:$E190),16))</f>
        <v>1.0206920711780401</v>
      </c>
      <c r="G191" s="14">
        <f t="shared" si="54"/>
        <v>1</v>
      </c>
      <c r="H191" s="14">
        <f t="shared" ca="1" si="46"/>
        <v>1.02069207</v>
      </c>
      <c r="I191" s="13">
        <f t="shared" si="55"/>
        <v>5.0000000000000001E-3</v>
      </c>
      <c r="J191" s="35">
        <f t="shared" si="56"/>
        <v>43763</v>
      </c>
      <c r="K191" s="2">
        <f t="shared" si="57"/>
        <v>120</v>
      </c>
      <c r="L191" s="18">
        <f t="shared" si="58"/>
        <v>121</v>
      </c>
      <c r="M191" s="12">
        <f t="shared" si="47"/>
        <v>1.0023976809999999</v>
      </c>
      <c r="N191" s="12">
        <f t="shared" ca="1" si="48"/>
        <v>1.0231393639999999</v>
      </c>
      <c r="O191" s="18">
        <f t="shared" si="59"/>
        <v>0</v>
      </c>
      <c r="P191" s="14">
        <f t="shared" ca="1" si="49"/>
        <v>23139.363999990001</v>
      </c>
      <c r="Q191" s="21">
        <f t="shared" si="50"/>
        <v>0</v>
      </c>
      <c r="R191" s="14">
        <f t="shared" si="51"/>
        <v>0</v>
      </c>
      <c r="S191" s="4" t="str">
        <f t="shared" si="60"/>
        <v>J=</v>
      </c>
      <c r="T191" s="35">
        <f t="shared" si="61"/>
        <v>44119</v>
      </c>
      <c r="U191" s="3"/>
      <c r="V191" s="3"/>
      <c r="W191" s="98">
        <f>[2]Plan1!$A249</f>
        <v>44446</v>
      </c>
      <c r="X191" s="98" t="str">
        <f>[2]Plan1!$C249</f>
        <v>Independência do Brasil</v>
      </c>
      <c r="Y191" s="88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3">
        <f t="shared" si="52"/>
        <v>43943</v>
      </c>
      <c r="B192" s="73">
        <f t="shared" ca="1" si="62"/>
        <v>1023139.36399999</v>
      </c>
      <c r="C192" s="7">
        <f t="shared" si="53"/>
        <v>1000000</v>
      </c>
      <c r="D192" s="13">
        <f ca="1">IF(A192&lt;$B$1,VLOOKUP(A192,[1]DI!$A$4:$B$15000,2,FALSE),0)</f>
        <v>3.6500000000000005E-2</v>
      </c>
      <c r="E192" s="14">
        <f t="shared" ca="1" si="45"/>
        <v>1.00014227</v>
      </c>
      <c r="F192" s="14">
        <f ca="1">(TRUNC(PRODUCT($E$12:$E191),16))</f>
        <v>1.0206920711780401</v>
      </c>
      <c r="G192" s="14">
        <f t="shared" si="54"/>
        <v>1</v>
      </c>
      <c r="H192" s="14">
        <f t="shared" ca="1" si="46"/>
        <v>1.02069207</v>
      </c>
      <c r="I192" s="13">
        <f t="shared" si="55"/>
        <v>5.0000000000000001E-3</v>
      </c>
      <c r="J192" s="35">
        <f t="shared" si="56"/>
        <v>43763</v>
      </c>
      <c r="K192" s="2">
        <f t="shared" si="57"/>
        <v>121</v>
      </c>
      <c r="L192" s="18">
        <f t="shared" si="58"/>
        <v>121</v>
      </c>
      <c r="M192" s="12">
        <f t="shared" si="47"/>
        <v>1.0023976809999999</v>
      </c>
      <c r="N192" s="12">
        <f t="shared" ca="1" si="48"/>
        <v>1.0231393639999999</v>
      </c>
      <c r="O192" s="18">
        <f t="shared" si="59"/>
        <v>0</v>
      </c>
      <c r="P192" s="14">
        <f t="shared" ca="1" si="49"/>
        <v>23139.363999990001</v>
      </c>
      <c r="Q192" s="21">
        <f t="shared" si="50"/>
        <v>0</v>
      </c>
      <c r="R192" s="14">
        <f t="shared" si="51"/>
        <v>0</v>
      </c>
      <c r="S192" s="4" t="str">
        <f t="shared" si="60"/>
        <v>J=</v>
      </c>
      <c r="T192" s="35">
        <f t="shared" si="61"/>
        <v>44119</v>
      </c>
      <c r="U192" s="3"/>
      <c r="V192" s="3"/>
      <c r="W192" s="98">
        <f>[2]Plan1!$A250</f>
        <v>44481</v>
      </c>
      <c r="X192" s="98" t="str">
        <f>[2]Plan1!$C250</f>
        <v>Nossa Sr.a Aparecida - Padroeira do Brasil</v>
      </c>
      <c r="Y192" s="88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3">
        <f t="shared" si="52"/>
        <v>43944</v>
      </c>
      <c r="B193" s="73">
        <f t="shared" ca="1" si="62"/>
        <v>1023305.186</v>
      </c>
      <c r="C193" s="7">
        <f t="shared" si="53"/>
        <v>1000000</v>
      </c>
      <c r="D193" s="13">
        <f ca="1">IF(A193&lt;$B$1,VLOOKUP(A193,[1]DI!$A$4:$B$15000,2,FALSE),0)</f>
        <v>3.6500000000000005E-2</v>
      </c>
      <c r="E193" s="14">
        <f t="shared" ca="1" si="45"/>
        <v>1.00014227</v>
      </c>
      <c r="F193" s="14">
        <f ca="1">(TRUNC(PRODUCT($E$12:$E192),16))</f>
        <v>1.0208372850390099</v>
      </c>
      <c r="G193" s="14">
        <f t="shared" si="54"/>
        <v>1</v>
      </c>
      <c r="H193" s="14">
        <f t="shared" ca="1" si="46"/>
        <v>1.02083729</v>
      </c>
      <c r="I193" s="13">
        <f t="shared" si="55"/>
        <v>5.0000000000000001E-3</v>
      </c>
      <c r="J193" s="35">
        <f t="shared" si="56"/>
        <v>43763</v>
      </c>
      <c r="K193" s="2">
        <f t="shared" si="57"/>
        <v>122</v>
      </c>
      <c r="L193" s="18">
        <f t="shared" si="58"/>
        <v>122</v>
      </c>
      <c r="M193" s="12">
        <f t="shared" si="47"/>
        <v>1.0024175209999999</v>
      </c>
      <c r="N193" s="12">
        <f t="shared" ca="1" si="48"/>
        <v>1.023305186</v>
      </c>
      <c r="O193" s="18">
        <f t="shared" si="59"/>
        <v>0</v>
      </c>
      <c r="P193" s="14">
        <f t="shared" ca="1" si="49"/>
        <v>23305.186000000002</v>
      </c>
      <c r="Q193" s="21">
        <f t="shared" si="50"/>
        <v>0</v>
      </c>
      <c r="R193" s="14">
        <f t="shared" si="51"/>
        <v>0</v>
      </c>
      <c r="S193" s="4" t="str">
        <f t="shared" si="60"/>
        <v>J=</v>
      </c>
      <c r="T193" s="35">
        <f t="shared" si="61"/>
        <v>44119</v>
      </c>
      <c r="U193" s="3"/>
      <c r="V193" s="3"/>
      <c r="W193" s="98">
        <f>[2]Plan1!$A251</f>
        <v>44502</v>
      </c>
      <c r="X193" s="98" t="str">
        <f>[2]Plan1!$C251</f>
        <v>Finados</v>
      </c>
      <c r="Y193" s="88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3">
        <f t="shared" si="52"/>
        <v>43945</v>
      </c>
      <c r="B194" s="73">
        <f t="shared" ca="1" si="62"/>
        <v>1023471.02299999</v>
      </c>
      <c r="C194" s="7">
        <f t="shared" si="53"/>
        <v>1000000</v>
      </c>
      <c r="D194" s="13">
        <f ca="1">IF(A194&lt;$B$1,VLOOKUP(A194,[1]DI!$A$4:$B$15000,2,FALSE),0)</f>
        <v>3.6500000000000005E-2</v>
      </c>
      <c r="E194" s="14">
        <f t="shared" ca="1" si="45"/>
        <v>1.00014227</v>
      </c>
      <c r="F194" s="14">
        <f ca="1">(TRUNC(PRODUCT($E$12:$E193),16))</f>
        <v>1.0209825195595501</v>
      </c>
      <c r="G194" s="14">
        <f t="shared" si="54"/>
        <v>1</v>
      </c>
      <c r="H194" s="14">
        <f t="shared" ca="1" si="46"/>
        <v>1.02098252</v>
      </c>
      <c r="I194" s="13">
        <f t="shared" si="55"/>
        <v>5.0000000000000001E-3</v>
      </c>
      <c r="J194" s="35">
        <f t="shared" si="56"/>
        <v>43763</v>
      </c>
      <c r="K194" s="2">
        <f t="shared" si="57"/>
        <v>123</v>
      </c>
      <c r="L194" s="18">
        <f t="shared" si="58"/>
        <v>123</v>
      </c>
      <c r="M194" s="12">
        <f t="shared" si="47"/>
        <v>1.0024373609999999</v>
      </c>
      <c r="N194" s="12">
        <f t="shared" ca="1" si="48"/>
        <v>1.0234710229999999</v>
      </c>
      <c r="O194" s="18">
        <f t="shared" si="59"/>
        <v>0</v>
      </c>
      <c r="P194" s="14">
        <f t="shared" ca="1" si="49"/>
        <v>23471.02299999</v>
      </c>
      <c r="Q194" s="21">
        <f t="shared" si="50"/>
        <v>0</v>
      </c>
      <c r="R194" s="14">
        <f t="shared" si="51"/>
        <v>0</v>
      </c>
      <c r="S194" s="4" t="str">
        <f t="shared" si="60"/>
        <v>J=</v>
      </c>
      <c r="T194" s="35">
        <f t="shared" si="61"/>
        <v>44119</v>
      </c>
      <c r="U194" s="22"/>
      <c r="V194" s="22"/>
      <c r="W194" s="98">
        <f>[2]Plan1!$A252</f>
        <v>44515</v>
      </c>
      <c r="X194" s="98" t="str">
        <f>[2]Plan1!$C252</f>
        <v>Proclamação da República</v>
      </c>
      <c r="Y194" s="88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</row>
    <row r="195" spans="1:149" x14ac:dyDescent="0.15">
      <c r="A195" s="43">
        <f t="shared" si="52"/>
        <v>43946</v>
      </c>
      <c r="B195" s="73">
        <f t="shared" ca="1" si="62"/>
        <v>1023636.8859999999</v>
      </c>
      <c r="C195" s="7">
        <f t="shared" si="53"/>
        <v>1000000</v>
      </c>
      <c r="D195" s="13">
        <f ca="1">IF(A195&lt;$B$1,VLOOKUP(A195,[1]DI!$A$4:$B$15000,2,FALSE),0)</f>
        <v>0</v>
      </c>
      <c r="E195" s="14">
        <f t="shared" ca="1" si="45"/>
        <v>1</v>
      </c>
      <c r="F195" s="14">
        <f ca="1">(TRUNC(PRODUCT($E$12:$E194),16))</f>
        <v>1.02112777474261</v>
      </c>
      <c r="G195" s="14">
        <f t="shared" si="54"/>
        <v>1</v>
      </c>
      <c r="H195" s="14">
        <f t="shared" ca="1" si="46"/>
        <v>1.0211277700000001</v>
      </c>
      <c r="I195" s="13">
        <f t="shared" si="55"/>
        <v>5.0000000000000001E-3</v>
      </c>
      <c r="J195" s="35">
        <f t="shared" si="56"/>
        <v>43763</v>
      </c>
      <c r="K195" s="2">
        <f t="shared" si="57"/>
        <v>123</v>
      </c>
      <c r="L195" s="18">
        <f t="shared" si="58"/>
        <v>124</v>
      </c>
      <c r="M195" s="12">
        <f t="shared" si="47"/>
        <v>1.0024572009999999</v>
      </c>
      <c r="N195" s="12">
        <f t="shared" ca="1" si="48"/>
        <v>1.023636886</v>
      </c>
      <c r="O195" s="18">
        <f t="shared" si="59"/>
        <v>0</v>
      </c>
      <c r="P195" s="14">
        <f t="shared" ca="1" si="49"/>
        <v>23636.885999999999</v>
      </c>
      <c r="Q195" s="21">
        <f t="shared" si="50"/>
        <v>0</v>
      </c>
      <c r="R195" s="14">
        <f t="shared" si="51"/>
        <v>0</v>
      </c>
      <c r="S195" s="4" t="str">
        <f t="shared" si="60"/>
        <v>J=</v>
      </c>
      <c r="T195" s="35">
        <f t="shared" si="61"/>
        <v>44119</v>
      </c>
      <c r="U195" s="3"/>
      <c r="V195" s="3"/>
      <c r="W195" s="98">
        <f>[2]Plan1!$A253</f>
        <v>44555</v>
      </c>
      <c r="X195" s="98" t="str">
        <f>[2]Plan1!$C253</f>
        <v>Natal</v>
      </c>
      <c r="Y195" s="88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3">
        <f t="shared" si="52"/>
        <v>43947</v>
      </c>
      <c r="B196" s="73">
        <f t="shared" ca="1" si="62"/>
        <v>1023636.8859999999</v>
      </c>
      <c r="C196" s="7">
        <f t="shared" si="53"/>
        <v>1000000</v>
      </c>
      <c r="D196" s="13">
        <f ca="1">IF(A196&lt;$B$1,VLOOKUP(A196,[1]DI!$A$4:$B$15000,2,FALSE),0)</f>
        <v>0</v>
      </c>
      <c r="E196" s="14">
        <f t="shared" ca="1" si="45"/>
        <v>1</v>
      </c>
      <c r="F196" s="14">
        <f ca="1">(TRUNC(PRODUCT($E$12:$E195),16))</f>
        <v>1.02112777474261</v>
      </c>
      <c r="G196" s="14">
        <f t="shared" si="54"/>
        <v>1</v>
      </c>
      <c r="H196" s="14">
        <f t="shared" ca="1" si="46"/>
        <v>1.0211277700000001</v>
      </c>
      <c r="I196" s="13">
        <f t="shared" si="55"/>
        <v>5.0000000000000001E-3</v>
      </c>
      <c r="J196" s="35">
        <f t="shared" si="56"/>
        <v>43763</v>
      </c>
      <c r="K196" s="2">
        <f t="shared" si="57"/>
        <v>123</v>
      </c>
      <c r="L196" s="18">
        <f t="shared" si="58"/>
        <v>124</v>
      </c>
      <c r="M196" s="12">
        <f t="shared" si="47"/>
        <v>1.0024572009999999</v>
      </c>
      <c r="N196" s="12">
        <f t="shared" ca="1" si="48"/>
        <v>1.023636886</v>
      </c>
      <c r="O196" s="18">
        <f t="shared" si="59"/>
        <v>0</v>
      </c>
      <c r="P196" s="14">
        <f t="shared" ca="1" si="49"/>
        <v>23636.885999999999</v>
      </c>
      <c r="Q196" s="21">
        <f t="shared" si="50"/>
        <v>0</v>
      </c>
      <c r="R196" s="14">
        <f t="shared" si="51"/>
        <v>0</v>
      </c>
      <c r="S196" s="4" t="str">
        <f t="shared" si="60"/>
        <v>J=</v>
      </c>
      <c r="T196" s="35">
        <f t="shared" si="61"/>
        <v>44119</v>
      </c>
      <c r="U196" s="3"/>
      <c r="V196" s="3"/>
      <c r="W196" s="98">
        <f>[2]Plan1!$A254</f>
        <v>44562</v>
      </c>
      <c r="X196" s="98" t="str">
        <f>[2]Plan1!$C254</f>
        <v>Confraternização Universal</v>
      </c>
      <c r="Y196" s="88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3">
        <f t="shared" si="52"/>
        <v>43948</v>
      </c>
      <c r="B197" s="73">
        <f t="shared" ca="1" si="62"/>
        <v>1023636.8859999999</v>
      </c>
      <c r="C197" s="7">
        <f t="shared" si="53"/>
        <v>1000000</v>
      </c>
      <c r="D197" s="13">
        <f ca="1">IF(A197&lt;$B$1,VLOOKUP(A197,[1]DI!$A$4:$B$15000,2,FALSE),0)</f>
        <v>3.6500000000000005E-2</v>
      </c>
      <c r="E197" s="14">
        <f t="shared" ca="1" si="45"/>
        <v>1.00014227</v>
      </c>
      <c r="F197" s="14">
        <f ca="1">(TRUNC(PRODUCT($E$12:$E196),16))</f>
        <v>1.02112777474261</v>
      </c>
      <c r="G197" s="14">
        <f t="shared" si="54"/>
        <v>1</v>
      </c>
      <c r="H197" s="14">
        <f t="shared" ca="1" si="46"/>
        <v>1.0211277700000001</v>
      </c>
      <c r="I197" s="13">
        <f t="shared" si="55"/>
        <v>5.0000000000000001E-3</v>
      </c>
      <c r="J197" s="35">
        <f t="shared" si="56"/>
        <v>43763</v>
      </c>
      <c r="K197" s="2">
        <f t="shared" si="57"/>
        <v>124</v>
      </c>
      <c r="L197" s="18">
        <f t="shared" si="58"/>
        <v>124</v>
      </c>
      <c r="M197" s="12">
        <f t="shared" si="47"/>
        <v>1.0024572009999999</v>
      </c>
      <c r="N197" s="12">
        <f t="shared" ca="1" si="48"/>
        <v>1.023636886</v>
      </c>
      <c r="O197" s="18">
        <f t="shared" si="59"/>
        <v>0</v>
      </c>
      <c r="P197" s="14">
        <f t="shared" ca="1" si="49"/>
        <v>23636.885999999999</v>
      </c>
      <c r="Q197" s="21">
        <f t="shared" si="50"/>
        <v>0</v>
      </c>
      <c r="R197" s="14">
        <f t="shared" si="51"/>
        <v>0</v>
      </c>
      <c r="S197" s="4" t="str">
        <f t="shared" si="60"/>
        <v>J=</v>
      </c>
      <c r="T197" s="35">
        <f t="shared" si="61"/>
        <v>44119</v>
      </c>
      <c r="U197" s="22"/>
      <c r="V197" s="22"/>
      <c r="W197" s="98">
        <f>[2]Plan1!$A255</f>
        <v>44620</v>
      </c>
      <c r="X197" s="98" t="str">
        <f>[2]Plan1!$C255</f>
        <v>Carnaval</v>
      </c>
      <c r="Y197" s="88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</row>
    <row r="198" spans="1:149" x14ac:dyDescent="0.15">
      <c r="A198" s="43">
        <f t="shared" si="52"/>
        <v>43949</v>
      </c>
      <c r="B198" s="73">
        <f t="shared" ca="1" si="62"/>
        <v>1023802.786</v>
      </c>
      <c r="C198" s="7">
        <f t="shared" si="53"/>
        <v>1000000</v>
      </c>
      <c r="D198" s="13">
        <f ca="1">IF(A198&lt;$B$1,VLOOKUP(A198,[1]DI!$A$4:$B$15000,2,FALSE),0)</f>
        <v>3.6500000000000005E-2</v>
      </c>
      <c r="E198" s="14">
        <f t="shared" ca="1" si="45"/>
        <v>1.00014227</v>
      </c>
      <c r="F198" s="14">
        <f ca="1">(TRUNC(PRODUCT($E$12:$E197),16))</f>
        <v>1.0212730505911201</v>
      </c>
      <c r="G198" s="14">
        <f t="shared" si="54"/>
        <v>1</v>
      </c>
      <c r="H198" s="14">
        <f t="shared" ca="1" si="46"/>
        <v>1.02127305</v>
      </c>
      <c r="I198" s="13">
        <f t="shared" si="55"/>
        <v>5.0000000000000001E-3</v>
      </c>
      <c r="J198" s="35">
        <f t="shared" si="56"/>
        <v>43763</v>
      </c>
      <c r="K198" s="2">
        <f t="shared" si="57"/>
        <v>125</v>
      </c>
      <c r="L198" s="18">
        <f t="shared" si="58"/>
        <v>125</v>
      </c>
      <c r="M198" s="12">
        <f t="shared" si="47"/>
        <v>1.002477042</v>
      </c>
      <c r="N198" s="12">
        <f t="shared" ca="1" si="48"/>
        <v>1.0238027860000001</v>
      </c>
      <c r="O198" s="18">
        <f t="shared" si="59"/>
        <v>0</v>
      </c>
      <c r="P198" s="14">
        <f t="shared" ca="1" si="49"/>
        <v>23802.786</v>
      </c>
      <c r="Q198" s="21">
        <f t="shared" si="50"/>
        <v>0</v>
      </c>
      <c r="R198" s="14">
        <f t="shared" si="51"/>
        <v>0</v>
      </c>
      <c r="S198" s="4" t="str">
        <f t="shared" si="60"/>
        <v>J=</v>
      </c>
      <c r="T198" s="35">
        <f t="shared" si="61"/>
        <v>44119</v>
      </c>
      <c r="U198" s="3"/>
      <c r="V198" s="3"/>
      <c r="W198" s="98">
        <f>[2]Plan1!$A256</f>
        <v>44621</v>
      </c>
      <c r="X198" s="98" t="str">
        <f>[2]Plan1!$C256</f>
        <v>Carnaval</v>
      </c>
      <c r="Y198" s="88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3">
        <f t="shared" si="52"/>
        <v>43950</v>
      </c>
      <c r="B199" s="73">
        <f t="shared" ca="1" si="62"/>
        <v>1023968.7120000001</v>
      </c>
      <c r="C199" s="7">
        <f t="shared" si="53"/>
        <v>1000000</v>
      </c>
      <c r="D199" s="13">
        <f ca="1">IF(A199&lt;$B$1,VLOOKUP(A199,[1]DI!$A$4:$B$15000,2,FALSE),0)</f>
        <v>3.6500000000000005E-2</v>
      </c>
      <c r="E199" s="14">
        <f t="shared" ca="1" si="45"/>
        <v>1.00014227</v>
      </c>
      <c r="F199" s="14">
        <f ca="1">(TRUNC(PRODUCT($E$12:$E198),16))</f>
        <v>1.02141834710803</v>
      </c>
      <c r="G199" s="14">
        <f t="shared" si="54"/>
        <v>1</v>
      </c>
      <c r="H199" s="14">
        <f t="shared" ca="1" si="46"/>
        <v>1.02141835</v>
      </c>
      <c r="I199" s="13">
        <f t="shared" si="55"/>
        <v>5.0000000000000001E-3</v>
      </c>
      <c r="J199" s="35">
        <f t="shared" si="56"/>
        <v>43763</v>
      </c>
      <c r="K199" s="2">
        <f t="shared" si="57"/>
        <v>126</v>
      </c>
      <c r="L199" s="18">
        <f t="shared" si="58"/>
        <v>126</v>
      </c>
      <c r="M199" s="12">
        <f t="shared" si="47"/>
        <v>1.0024968830000001</v>
      </c>
      <c r="N199" s="12">
        <f t="shared" ca="1" si="48"/>
        <v>1.0239687120000001</v>
      </c>
      <c r="O199" s="18">
        <f t="shared" si="59"/>
        <v>0</v>
      </c>
      <c r="P199" s="14">
        <f t="shared" ca="1" si="49"/>
        <v>23968.712</v>
      </c>
      <c r="Q199" s="21">
        <f t="shared" si="50"/>
        <v>0</v>
      </c>
      <c r="R199" s="14">
        <f t="shared" si="51"/>
        <v>0</v>
      </c>
      <c r="S199" s="4" t="str">
        <f t="shared" si="60"/>
        <v>J=</v>
      </c>
      <c r="T199" s="35">
        <f t="shared" si="61"/>
        <v>44119</v>
      </c>
      <c r="U199" s="3"/>
      <c r="V199" s="3"/>
      <c r="W199" s="98">
        <f>[2]Plan1!$A257</f>
        <v>44666</v>
      </c>
      <c r="X199" s="98" t="str">
        <f>[2]Plan1!$C257</f>
        <v>Paixão de Cristo</v>
      </c>
      <c r="Y199" s="88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3">
        <f t="shared" si="52"/>
        <v>43951</v>
      </c>
      <c r="B200" s="73">
        <f t="shared" ca="1" si="62"/>
        <v>1024134.654</v>
      </c>
      <c r="C200" s="7">
        <f t="shared" si="53"/>
        <v>1000000</v>
      </c>
      <c r="D200" s="13">
        <f ca="1">IF(A200&lt;$B$1,VLOOKUP(A200,[1]DI!$A$4:$B$15000,2,FALSE),0)</f>
        <v>3.6500000000000005E-2</v>
      </c>
      <c r="E200" s="14">
        <f t="shared" ca="1" si="45"/>
        <v>1.00014227</v>
      </c>
      <c r="F200" s="14">
        <f ca="1">(TRUNC(PRODUCT($E$12:$E199),16))</f>
        <v>1.02156366429627</v>
      </c>
      <c r="G200" s="14">
        <f t="shared" si="54"/>
        <v>1</v>
      </c>
      <c r="H200" s="14">
        <f t="shared" ca="1" si="46"/>
        <v>1.02156366</v>
      </c>
      <c r="I200" s="13">
        <f t="shared" si="55"/>
        <v>5.0000000000000001E-3</v>
      </c>
      <c r="J200" s="35">
        <f t="shared" si="56"/>
        <v>43763</v>
      </c>
      <c r="K200" s="2">
        <f t="shared" si="57"/>
        <v>127</v>
      </c>
      <c r="L200" s="18">
        <f t="shared" si="58"/>
        <v>127</v>
      </c>
      <c r="M200" s="12">
        <f t="shared" si="47"/>
        <v>1.0025167239999999</v>
      </c>
      <c r="N200" s="12">
        <f t="shared" ca="1" si="48"/>
        <v>1.024134654</v>
      </c>
      <c r="O200" s="18">
        <f t="shared" si="59"/>
        <v>0</v>
      </c>
      <c r="P200" s="14">
        <f t="shared" ca="1" si="49"/>
        <v>24134.653999999999</v>
      </c>
      <c r="Q200" s="21">
        <f t="shared" si="50"/>
        <v>0</v>
      </c>
      <c r="R200" s="14">
        <f t="shared" si="51"/>
        <v>0</v>
      </c>
      <c r="S200" s="4" t="str">
        <f t="shared" si="60"/>
        <v>J=</v>
      </c>
      <c r="T200" s="35">
        <f t="shared" si="61"/>
        <v>44119</v>
      </c>
      <c r="U200" s="3"/>
      <c r="V200" s="3"/>
      <c r="W200" s="98">
        <f>[2]Plan1!$A258</f>
        <v>44672</v>
      </c>
      <c r="X200" s="98" t="str">
        <f>[2]Plan1!$C258</f>
        <v>Tiradentes</v>
      </c>
      <c r="Y200" s="88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3">
        <f t="shared" si="52"/>
        <v>43952</v>
      </c>
      <c r="B201" s="73">
        <f t="shared" ca="1" si="62"/>
        <v>1024300.632</v>
      </c>
      <c r="C201" s="7">
        <f t="shared" si="53"/>
        <v>1000000</v>
      </c>
      <c r="D201" s="13">
        <f ca="1">IF(A201&lt;$B$1,VLOOKUP(A201,[1]DI!$A$4:$B$15000,2,FALSE),0)</f>
        <v>0</v>
      </c>
      <c r="E201" s="14">
        <f t="shared" ca="1" si="45"/>
        <v>1</v>
      </c>
      <c r="F201" s="14">
        <f ca="1">(TRUNC(PRODUCT($E$12:$E200),16))</f>
        <v>1.02170900215879</v>
      </c>
      <c r="G201" s="14">
        <f t="shared" si="54"/>
        <v>1</v>
      </c>
      <c r="H201" s="14">
        <f t="shared" ca="1" si="46"/>
        <v>1.021709</v>
      </c>
      <c r="I201" s="13">
        <f t="shared" si="55"/>
        <v>5.0000000000000001E-3</v>
      </c>
      <c r="J201" s="35">
        <f t="shared" si="56"/>
        <v>43763</v>
      </c>
      <c r="K201" s="2">
        <f t="shared" si="57"/>
        <v>127</v>
      </c>
      <c r="L201" s="18">
        <f t="shared" si="58"/>
        <v>128</v>
      </c>
      <c r="M201" s="12">
        <f t="shared" si="47"/>
        <v>1.0025365660000001</v>
      </c>
      <c r="N201" s="12">
        <f t="shared" ca="1" si="48"/>
        <v>1.0243006320000001</v>
      </c>
      <c r="O201" s="18">
        <f t="shared" si="59"/>
        <v>0</v>
      </c>
      <c r="P201" s="14">
        <f t="shared" ca="1" si="49"/>
        <v>24300.632000000001</v>
      </c>
      <c r="Q201" s="21">
        <f t="shared" si="50"/>
        <v>0</v>
      </c>
      <c r="R201" s="14">
        <f t="shared" si="51"/>
        <v>0</v>
      </c>
      <c r="S201" s="4" t="str">
        <f t="shared" si="60"/>
        <v>J=</v>
      </c>
      <c r="T201" s="35">
        <f t="shared" si="61"/>
        <v>44119</v>
      </c>
      <c r="U201" s="3"/>
      <c r="V201" s="3"/>
      <c r="W201" s="98">
        <f>[2]Plan1!$A259</f>
        <v>44682</v>
      </c>
      <c r="X201" s="98" t="str">
        <f>[2]Plan1!$C259</f>
        <v>Dia do Trabalho</v>
      </c>
      <c r="Y201" s="88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3">
        <f t="shared" si="52"/>
        <v>43953</v>
      </c>
      <c r="B202" s="73">
        <f t="shared" ca="1" si="62"/>
        <v>1024300.632</v>
      </c>
      <c r="C202" s="7">
        <f t="shared" si="53"/>
        <v>1000000</v>
      </c>
      <c r="D202" s="13">
        <f ca="1">IF(A202&lt;$B$1,VLOOKUP(A202,[1]DI!$A$4:$B$15000,2,FALSE),0)</f>
        <v>0</v>
      </c>
      <c r="E202" s="14">
        <f t="shared" ca="1" si="45"/>
        <v>1</v>
      </c>
      <c r="F202" s="14">
        <f ca="1">(TRUNC(PRODUCT($E$12:$E201),16))</f>
        <v>1.02170900215879</v>
      </c>
      <c r="G202" s="14">
        <f t="shared" si="54"/>
        <v>1</v>
      </c>
      <c r="H202" s="14">
        <f t="shared" ca="1" si="46"/>
        <v>1.021709</v>
      </c>
      <c r="I202" s="13">
        <f t="shared" si="55"/>
        <v>5.0000000000000001E-3</v>
      </c>
      <c r="J202" s="35">
        <f t="shared" si="56"/>
        <v>43763</v>
      </c>
      <c r="K202" s="2">
        <f t="shared" si="57"/>
        <v>127</v>
      </c>
      <c r="L202" s="18">
        <f t="shared" si="58"/>
        <v>128</v>
      </c>
      <c r="M202" s="12">
        <f t="shared" si="47"/>
        <v>1.0025365660000001</v>
      </c>
      <c r="N202" s="12">
        <f t="shared" ca="1" si="48"/>
        <v>1.0243006320000001</v>
      </c>
      <c r="O202" s="18">
        <f t="shared" si="59"/>
        <v>0</v>
      </c>
      <c r="P202" s="14">
        <f t="shared" ca="1" si="49"/>
        <v>24300.632000000001</v>
      </c>
      <c r="Q202" s="21">
        <f t="shared" si="50"/>
        <v>0</v>
      </c>
      <c r="R202" s="14">
        <f t="shared" si="51"/>
        <v>0</v>
      </c>
      <c r="S202" s="4" t="str">
        <f t="shared" si="60"/>
        <v>J=</v>
      </c>
      <c r="T202" s="35">
        <f t="shared" si="61"/>
        <v>44119</v>
      </c>
      <c r="U202" s="3"/>
      <c r="V202" s="3"/>
      <c r="W202" s="98">
        <f>[2]Plan1!$A260</f>
        <v>44728</v>
      </c>
      <c r="X202" s="98" t="str">
        <f>[2]Plan1!$C260</f>
        <v>Corpus Christi</v>
      </c>
      <c r="Y202" s="88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3">
        <f t="shared" si="52"/>
        <v>43954</v>
      </c>
      <c r="B203" s="73">
        <f t="shared" ca="1" si="62"/>
        <v>1024300.632</v>
      </c>
      <c r="C203" s="7">
        <f t="shared" si="53"/>
        <v>1000000</v>
      </c>
      <c r="D203" s="13">
        <f ca="1">IF(A203&lt;$B$1,VLOOKUP(A203,[1]DI!$A$4:$B$15000,2,FALSE),0)</f>
        <v>0</v>
      </c>
      <c r="E203" s="14">
        <f t="shared" ca="1" si="45"/>
        <v>1</v>
      </c>
      <c r="F203" s="14">
        <f ca="1">(TRUNC(PRODUCT($E$12:$E202),16))</f>
        <v>1.02170900215879</v>
      </c>
      <c r="G203" s="14">
        <f t="shared" si="54"/>
        <v>1</v>
      </c>
      <c r="H203" s="14">
        <f t="shared" ca="1" si="46"/>
        <v>1.021709</v>
      </c>
      <c r="I203" s="13">
        <f t="shared" si="55"/>
        <v>5.0000000000000001E-3</v>
      </c>
      <c r="J203" s="35">
        <f t="shared" si="56"/>
        <v>43763</v>
      </c>
      <c r="K203" s="2">
        <f t="shared" si="57"/>
        <v>127</v>
      </c>
      <c r="L203" s="18">
        <f t="shared" si="58"/>
        <v>128</v>
      </c>
      <c r="M203" s="12">
        <f t="shared" si="47"/>
        <v>1.0025365660000001</v>
      </c>
      <c r="N203" s="12">
        <f t="shared" ca="1" si="48"/>
        <v>1.0243006320000001</v>
      </c>
      <c r="O203" s="18">
        <f t="shared" si="59"/>
        <v>0</v>
      </c>
      <c r="P203" s="14">
        <f t="shared" ca="1" si="49"/>
        <v>24300.632000000001</v>
      </c>
      <c r="Q203" s="21">
        <f t="shared" si="50"/>
        <v>0</v>
      </c>
      <c r="R203" s="14">
        <f t="shared" si="51"/>
        <v>0</v>
      </c>
      <c r="S203" s="4" t="str">
        <f t="shared" si="60"/>
        <v>J=</v>
      </c>
      <c r="T203" s="35">
        <f t="shared" si="61"/>
        <v>44119</v>
      </c>
      <c r="U203" s="3"/>
      <c r="V203" s="3"/>
      <c r="W203" s="98">
        <f>[2]Plan1!$A261</f>
        <v>44811</v>
      </c>
      <c r="X203" s="98" t="str">
        <f>[2]Plan1!$C261</f>
        <v>Independência do Brasil</v>
      </c>
      <c r="Y203" s="88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3">
        <f t="shared" si="52"/>
        <v>43955</v>
      </c>
      <c r="B204" s="73">
        <f t="shared" ca="1" si="62"/>
        <v>1024300.632</v>
      </c>
      <c r="C204" s="7">
        <f t="shared" si="53"/>
        <v>1000000</v>
      </c>
      <c r="D204" s="13">
        <f ca="1">IF(A204&lt;$B$1,VLOOKUP(A204,[1]DI!$A$4:$B$15000,2,FALSE),0)</f>
        <v>3.6500000000000005E-2</v>
      </c>
      <c r="E204" s="14">
        <f t="shared" ref="E204:E267" ca="1" si="65">ROUND(((1+D204)^(1/252)),8)</f>
        <v>1.00014227</v>
      </c>
      <c r="F204" s="14">
        <f ca="1">(TRUNC(PRODUCT($E$12:$E203),16))</f>
        <v>1.02170900215879</v>
      </c>
      <c r="G204" s="14">
        <f t="shared" si="54"/>
        <v>1</v>
      </c>
      <c r="H204" s="14">
        <f t="shared" ref="H204:H267" ca="1" si="66">ROUND(F204/G204,8)</f>
        <v>1.021709</v>
      </c>
      <c r="I204" s="13">
        <f t="shared" si="55"/>
        <v>5.0000000000000001E-3</v>
      </c>
      <c r="J204" s="35">
        <f t="shared" si="56"/>
        <v>43763</v>
      </c>
      <c r="K204" s="2">
        <f t="shared" si="57"/>
        <v>128</v>
      </c>
      <c r="L204" s="18">
        <f t="shared" si="58"/>
        <v>128</v>
      </c>
      <c r="M204" s="12">
        <f t="shared" ref="M204:M267" si="67">ROUND((I204+1)^(L204/252),9)</f>
        <v>1.0025365660000001</v>
      </c>
      <c r="N204" s="12">
        <f t="shared" ref="N204:N267" ca="1" si="68">ROUND(H204*M204,9)</f>
        <v>1.0243006320000001</v>
      </c>
      <c r="O204" s="18">
        <f t="shared" si="59"/>
        <v>0</v>
      </c>
      <c r="P204" s="14">
        <f t="shared" ref="P204:P267" ca="1" si="69">TRUNC(((N204-1)*C204),8)</f>
        <v>24300.632000000001</v>
      </c>
      <c r="Q204" s="21">
        <f t="shared" ref="Q204:Q267" si="70">IF($O204&gt;0,VLOOKUP($O204,$W$12:$AC$150,7),0)</f>
        <v>0</v>
      </c>
      <c r="R204" s="14">
        <f t="shared" ref="R204:R267" si="71">IF(Q204&gt;0,TRUNC(Q204*C$12,8),0)</f>
        <v>0</v>
      </c>
      <c r="S204" s="4" t="str">
        <f t="shared" si="60"/>
        <v>J=</v>
      </c>
      <c r="T204" s="35">
        <f t="shared" si="61"/>
        <v>44119</v>
      </c>
      <c r="U204" s="3"/>
      <c r="V204" s="3"/>
      <c r="W204" s="98">
        <f>[2]Plan1!$A262</f>
        <v>44846</v>
      </c>
      <c r="X204" s="98" t="str">
        <f>[2]Plan1!$C262</f>
        <v>Nossa Sr.a Aparecida - Padroeira do Brasil</v>
      </c>
      <c r="Y204" s="88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3">
        <f t="shared" ref="A205:A268" si="72">(A204+1)</f>
        <v>43956</v>
      </c>
      <c r="B205" s="73">
        <f t="shared" ca="1" si="62"/>
        <v>1024466.637</v>
      </c>
      <c r="C205" s="7">
        <f t="shared" ref="C205:C268" si="73">(C204-R204)</f>
        <v>1000000</v>
      </c>
      <c r="D205" s="13">
        <f ca="1">IF(A205&lt;$B$1,VLOOKUP(A205,[1]DI!$A$4:$B$15000,2,FALSE),0)</f>
        <v>3.6500000000000005E-2</v>
      </c>
      <c r="E205" s="14">
        <f t="shared" ca="1" si="65"/>
        <v>1.00014227</v>
      </c>
      <c r="F205" s="14">
        <f ca="1">(TRUNC(PRODUCT($E$12:$E204),16))</f>
        <v>1.02185436069853</v>
      </c>
      <c r="G205" s="14">
        <f t="shared" ref="G205:G268" si="74">IF(O204&gt;0,F204,G204)</f>
        <v>1</v>
      </c>
      <c r="H205" s="14">
        <f t="shared" ca="1" si="66"/>
        <v>1.0218543600000001</v>
      </c>
      <c r="I205" s="13">
        <f t="shared" ref="I205:I268" si="75">I204</f>
        <v>5.0000000000000001E-3</v>
      </c>
      <c r="J205" s="35">
        <f t="shared" ref="J205:J268" si="76">IF(O204&gt;0,VLOOKUP(O204,W$12:AG$150,2),J204)</f>
        <v>43763</v>
      </c>
      <c r="K205" s="2">
        <f t="shared" ref="K205:K268" si="77">IF(A205&gt;J205,IF(NETWORKDAYS(J205,A205,$W$160:$W$544)-1=0,1,NETWORKDAYS(J205,A205,$W$160:$W$544)-1),0)</f>
        <v>129</v>
      </c>
      <c r="L205" s="18">
        <f t="shared" ref="L205:L268" si="78">IF(AND(K205=1,K204=1),1,IF(K205&gt;0,IF(K205=K204,K205+1,K205),0))</f>
        <v>129</v>
      </c>
      <c r="M205" s="12">
        <f t="shared" si="67"/>
        <v>1.002556408</v>
      </c>
      <c r="N205" s="12">
        <f t="shared" ca="1" si="68"/>
        <v>1.024466637</v>
      </c>
      <c r="O205" s="18">
        <f t="shared" ref="O205:O268" si="79">IF(VLOOKUP(A205,X$12:AE$150,8)=VLOOKUP(A204,X$12:AE$150,8),0,VLOOKUP(A205,X$12:AE$150,8))</f>
        <v>0</v>
      </c>
      <c r="P205" s="14">
        <f t="shared" ca="1" si="69"/>
        <v>24466.636999999999</v>
      </c>
      <c r="Q205" s="21">
        <f t="shared" si="70"/>
        <v>0</v>
      </c>
      <c r="R205" s="14">
        <f t="shared" si="71"/>
        <v>0</v>
      </c>
      <c r="S205" s="4" t="str">
        <f t="shared" ref="S205:S268" si="80">IF(O204&gt;0,VLOOKUP(O204,W$12:AG$150,10),S204)</f>
        <v>J=</v>
      </c>
      <c r="T205" s="35">
        <f t="shared" ref="T205:T268" si="81">IF(O204&gt;0,VLOOKUP(O204,W$12:AG$150,11),T204)</f>
        <v>44119</v>
      </c>
      <c r="U205" s="3"/>
      <c r="V205" s="3"/>
      <c r="W205" s="98">
        <f>[2]Plan1!$A263</f>
        <v>44867</v>
      </c>
      <c r="X205" s="98" t="str">
        <f>[2]Plan1!$C263</f>
        <v>Finados</v>
      </c>
      <c r="Y205" s="88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3">
        <f t="shared" si="72"/>
        <v>43957</v>
      </c>
      <c r="B206" s="73">
        <f t="shared" ref="B206:B269" ca="1" si="82">IF(A206&lt;=TODAY(),C206+P206,IF(AND(A206&gt;TODAY(),A206&lt;=$B$1),IF(VLOOKUP(TODAY(),$A$10:$D$5000,4,FALSE)=0,"n.d",C206+P206),"n.d"))</f>
        <v>1024632.6679999999</v>
      </c>
      <c r="C206" s="7">
        <f t="shared" si="73"/>
        <v>1000000</v>
      </c>
      <c r="D206" s="13">
        <f ca="1">IF(A206&lt;$B$1,VLOOKUP(A206,[1]DI!$A$4:$B$15000,2,FALSE),0)</f>
        <v>3.6500000000000005E-2</v>
      </c>
      <c r="E206" s="14">
        <f t="shared" ca="1" si="65"/>
        <v>1.00014227</v>
      </c>
      <c r="F206" s="14">
        <f ca="1">(TRUNC(PRODUCT($E$12:$E205),16))</f>
        <v>1.02199973991843</v>
      </c>
      <c r="G206" s="14">
        <f t="shared" si="74"/>
        <v>1</v>
      </c>
      <c r="H206" s="14">
        <f t="shared" ca="1" si="66"/>
        <v>1.02199974</v>
      </c>
      <c r="I206" s="13">
        <f t="shared" si="75"/>
        <v>5.0000000000000001E-3</v>
      </c>
      <c r="J206" s="35">
        <f t="shared" si="76"/>
        <v>43763</v>
      </c>
      <c r="K206" s="2">
        <f t="shared" si="77"/>
        <v>130</v>
      </c>
      <c r="L206" s="18">
        <f t="shared" si="78"/>
        <v>130</v>
      </c>
      <c r="M206" s="12">
        <f t="shared" si="67"/>
        <v>1.002576251</v>
      </c>
      <c r="N206" s="12">
        <f t="shared" ca="1" si="68"/>
        <v>1.024632668</v>
      </c>
      <c r="O206" s="18">
        <f t="shared" si="79"/>
        <v>0</v>
      </c>
      <c r="P206" s="14">
        <f t="shared" ca="1" si="69"/>
        <v>24632.668000000001</v>
      </c>
      <c r="Q206" s="21">
        <f t="shared" si="70"/>
        <v>0</v>
      </c>
      <c r="R206" s="14">
        <f t="shared" si="71"/>
        <v>0</v>
      </c>
      <c r="S206" s="4" t="str">
        <f t="shared" si="80"/>
        <v>J=</v>
      </c>
      <c r="T206" s="35">
        <f t="shared" si="81"/>
        <v>44119</v>
      </c>
      <c r="U206" s="3"/>
      <c r="V206" s="3"/>
      <c r="W206" s="98">
        <f>[2]Plan1!$A264</f>
        <v>44880</v>
      </c>
      <c r="X206" s="98" t="str">
        <f>[2]Plan1!$C264</f>
        <v>Proclamação da República</v>
      </c>
      <c r="Y206" s="88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3">
        <f t="shared" si="72"/>
        <v>43958</v>
      </c>
      <c r="B207" s="73">
        <f t="shared" ca="1" si="82"/>
        <v>1024798.72499999</v>
      </c>
      <c r="C207" s="7">
        <f t="shared" si="73"/>
        <v>1000000</v>
      </c>
      <c r="D207" s="13">
        <f ca="1">IF(A207&lt;$B$1,VLOOKUP(A207,[1]DI!$A$4:$B$15000,2,FALSE),0)</f>
        <v>2.9000000000000005E-2</v>
      </c>
      <c r="E207" s="14">
        <f t="shared" ca="1" si="65"/>
        <v>1.00011345</v>
      </c>
      <c r="F207" s="14">
        <f ca="1">(TRUNC(PRODUCT($E$12:$E206),16))</f>
        <v>1.0221451398214201</v>
      </c>
      <c r="G207" s="14">
        <f t="shared" si="74"/>
        <v>1</v>
      </c>
      <c r="H207" s="14">
        <f t="shared" ca="1" si="66"/>
        <v>1.0221451399999999</v>
      </c>
      <c r="I207" s="13">
        <f t="shared" si="75"/>
        <v>5.0000000000000001E-3</v>
      </c>
      <c r="J207" s="35">
        <f t="shared" si="76"/>
        <v>43763</v>
      </c>
      <c r="K207" s="2">
        <f t="shared" si="77"/>
        <v>131</v>
      </c>
      <c r="L207" s="18">
        <f t="shared" si="78"/>
        <v>131</v>
      </c>
      <c r="M207" s="12">
        <f t="shared" si="67"/>
        <v>1.002596094</v>
      </c>
      <c r="N207" s="12">
        <f t="shared" ca="1" si="68"/>
        <v>1.0247987249999999</v>
      </c>
      <c r="O207" s="18">
        <f t="shared" si="79"/>
        <v>0</v>
      </c>
      <c r="P207" s="14">
        <f t="shared" ca="1" si="69"/>
        <v>24798.724999990001</v>
      </c>
      <c r="Q207" s="21">
        <f t="shared" si="70"/>
        <v>0</v>
      </c>
      <c r="R207" s="14">
        <f t="shared" si="71"/>
        <v>0</v>
      </c>
      <c r="S207" s="4" t="str">
        <f t="shared" si="80"/>
        <v>J=</v>
      </c>
      <c r="T207" s="35">
        <f t="shared" si="81"/>
        <v>44119</v>
      </c>
      <c r="U207" s="3"/>
      <c r="V207" s="3"/>
      <c r="W207" s="98">
        <f>[2]Plan1!$A265</f>
        <v>44920</v>
      </c>
      <c r="X207" s="98" t="str">
        <f>[2]Plan1!$C265</f>
        <v>Natal</v>
      </c>
      <c r="Y207" s="88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3">
        <f t="shared" si="72"/>
        <v>43959</v>
      </c>
      <c r="B208" s="73">
        <f t="shared" ca="1" si="82"/>
        <v>1024935.2709999901</v>
      </c>
      <c r="C208" s="7">
        <f t="shared" si="73"/>
        <v>1000000</v>
      </c>
      <c r="D208" s="13">
        <f ca="1">IF(A208&lt;$B$1,VLOOKUP(A208,[1]DI!$A$4:$B$15000,2,FALSE),0)</f>
        <v>2.9000000000000005E-2</v>
      </c>
      <c r="E208" s="14">
        <f t="shared" ca="1" si="65"/>
        <v>1.00011345</v>
      </c>
      <c r="F208" s="14">
        <f ca="1">(TRUNC(PRODUCT($E$12:$E207),16))</f>
        <v>1.0222611021875401</v>
      </c>
      <c r="G208" s="14">
        <f t="shared" si="74"/>
        <v>1</v>
      </c>
      <c r="H208" s="14">
        <f t="shared" ca="1" si="66"/>
        <v>1.0222610999999999</v>
      </c>
      <c r="I208" s="13">
        <f t="shared" si="75"/>
        <v>5.0000000000000001E-3</v>
      </c>
      <c r="J208" s="35">
        <f t="shared" si="76"/>
        <v>43763</v>
      </c>
      <c r="K208" s="2">
        <f t="shared" si="77"/>
        <v>132</v>
      </c>
      <c r="L208" s="18">
        <f t="shared" si="78"/>
        <v>132</v>
      </c>
      <c r="M208" s="12">
        <f t="shared" si="67"/>
        <v>1.0026159370000001</v>
      </c>
      <c r="N208" s="12">
        <f t="shared" ca="1" si="68"/>
        <v>1.0249352709999999</v>
      </c>
      <c r="O208" s="18">
        <f t="shared" si="79"/>
        <v>0</v>
      </c>
      <c r="P208" s="14">
        <f t="shared" ca="1" si="69"/>
        <v>24935.27099999</v>
      </c>
      <c r="Q208" s="21">
        <f t="shared" si="70"/>
        <v>0</v>
      </c>
      <c r="R208" s="14">
        <f t="shared" si="71"/>
        <v>0</v>
      </c>
      <c r="S208" s="4" t="str">
        <f t="shared" si="80"/>
        <v>J=</v>
      </c>
      <c r="T208" s="35">
        <f t="shared" si="81"/>
        <v>44119</v>
      </c>
      <c r="U208" s="3"/>
      <c r="V208" s="3"/>
      <c r="W208" s="98">
        <f>[2]Plan1!$A266</f>
        <v>44927</v>
      </c>
      <c r="X208" s="98" t="str">
        <f>[2]Plan1!$C266</f>
        <v>Confraternização Universal</v>
      </c>
      <c r="Y208" s="88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3">
        <f t="shared" si="72"/>
        <v>43960</v>
      </c>
      <c r="B209" s="73">
        <f t="shared" ca="1" si="82"/>
        <v>1025071.8419999999</v>
      </c>
      <c r="C209" s="7">
        <f t="shared" si="73"/>
        <v>1000000</v>
      </c>
      <c r="D209" s="13">
        <f ca="1">IF(A209&lt;$B$1,VLOOKUP(A209,[1]DI!$A$4:$B$15000,2,FALSE),0)</f>
        <v>0</v>
      </c>
      <c r="E209" s="14">
        <f t="shared" ca="1" si="65"/>
        <v>1</v>
      </c>
      <c r="F209" s="14">
        <f ca="1">(TRUNC(PRODUCT($E$12:$E208),16))</f>
        <v>1.02237707770958</v>
      </c>
      <c r="G209" s="14">
        <f t="shared" si="74"/>
        <v>1</v>
      </c>
      <c r="H209" s="14">
        <f t="shared" ca="1" si="66"/>
        <v>1.02237708</v>
      </c>
      <c r="I209" s="13">
        <f t="shared" si="75"/>
        <v>5.0000000000000001E-3</v>
      </c>
      <c r="J209" s="35">
        <f t="shared" si="76"/>
        <v>43763</v>
      </c>
      <c r="K209" s="2">
        <f t="shared" si="77"/>
        <v>132</v>
      </c>
      <c r="L209" s="18">
        <f t="shared" si="78"/>
        <v>133</v>
      </c>
      <c r="M209" s="12">
        <f t="shared" si="67"/>
        <v>1.0026357809999999</v>
      </c>
      <c r="N209" s="12">
        <f t="shared" ca="1" si="68"/>
        <v>1.025071842</v>
      </c>
      <c r="O209" s="18">
        <f t="shared" si="79"/>
        <v>0</v>
      </c>
      <c r="P209" s="14">
        <f t="shared" ca="1" si="69"/>
        <v>25071.842000000001</v>
      </c>
      <c r="Q209" s="21">
        <f t="shared" si="70"/>
        <v>0</v>
      </c>
      <c r="R209" s="14">
        <f t="shared" si="71"/>
        <v>0</v>
      </c>
      <c r="S209" s="4" t="str">
        <f t="shared" si="80"/>
        <v>J=</v>
      </c>
      <c r="T209" s="35">
        <f t="shared" si="81"/>
        <v>44119</v>
      </c>
      <c r="U209" s="3"/>
      <c r="V209" s="3"/>
      <c r="W209" s="98">
        <f>[2]Plan1!$A267</f>
        <v>44977</v>
      </c>
      <c r="X209" s="98" t="str">
        <f>[2]Plan1!$C267</f>
        <v>Carnaval</v>
      </c>
      <c r="Y209" s="88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3">
        <f t="shared" si="72"/>
        <v>43961</v>
      </c>
      <c r="B210" s="73">
        <f t="shared" ca="1" si="82"/>
        <v>1025071.8419999999</v>
      </c>
      <c r="C210" s="7">
        <f t="shared" si="73"/>
        <v>1000000</v>
      </c>
      <c r="D210" s="13">
        <f ca="1">IF(A210&lt;$B$1,VLOOKUP(A210,[1]DI!$A$4:$B$15000,2,FALSE),0)</f>
        <v>0</v>
      </c>
      <c r="E210" s="14">
        <f t="shared" ca="1" si="65"/>
        <v>1</v>
      </c>
      <c r="F210" s="14">
        <f ca="1">(TRUNC(PRODUCT($E$12:$E209),16))</f>
        <v>1.02237707770958</v>
      </c>
      <c r="G210" s="14">
        <f t="shared" si="74"/>
        <v>1</v>
      </c>
      <c r="H210" s="14">
        <f t="shared" ca="1" si="66"/>
        <v>1.02237708</v>
      </c>
      <c r="I210" s="13">
        <f t="shared" si="75"/>
        <v>5.0000000000000001E-3</v>
      </c>
      <c r="J210" s="35">
        <f t="shared" si="76"/>
        <v>43763</v>
      </c>
      <c r="K210" s="2">
        <f t="shared" si="77"/>
        <v>132</v>
      </c>
      <c r="L210" s="18">
        <f t="shared" si="78"/>
        <v>133</v>
      </c>
      <c r="M210" s="12">
        <f t="shared" si="67"/>
        <v>1.0026357809999999</v>
      </c>
      <c r="N210" s="12">
        <f t="shared" ca="1" si="68"/>
        <v>1.025071842</v>
      </c>
      <c r="O210" s="18">
        <f t="shared" si="79"/>
        <v>0</v>
      </c>
      <c r="P210" s="14">
        <f t="shared" ca="1" si="69"/>
        <v>25071.842000000001</v>
      </c>
      <c r="Q210" s="21">
        <f t="shared" si="70"/>
        <v>0</v>
      </c>
      <c r="R210" s="14">
        <f t="shared" si="71"/>
        <v>0</v>
      </c>
      <c r="S210" s="4" t="str">
        <f t="shared" si="80"/>
        <v>J=</v>
      </c>
      <c r="T210" s="35">
        <f t="shared" si="81"/>
        <v>44119</v>
      </c>
      <c r="U210" s="3"/>
      <c r="V210" s="3"/>
      <c r="W210" s="98">
        <f>[2]Plan1!$A268</f>
        <v>44978</v>
      </c>
      <c r="X210" s="98" t="str">
        <f>[2]Plan1!$C268</f>
        <v>Carnaval</v>
      </c>
      <c r="Y210" s="89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3">
        <f t="shared" si="72"/>
        <v>43962</v>
      </c>
      <c r="B211" s="73">
        <f t="shared" ca="1" si="82"/>
        <v>1025071.8419999999</v>
      </c>
      <c r="C211" s="7">
        <f t="shared" si="73"/>
        <v>1000000</v>
      </c>
      <c r="D211" s="13">
        <f ca="1">IF(A211&lt;$B$1,VLOOKUP(A211,[1]DI!$A$4:$B$15000,2,FALSE),0)</f>
        <v>2.9000000000000005E-2</v>
      </c>
      <c r="E211" s="14">
        <f t="shared" ca="1" si="65"/>
        <v>1.00011345</v>
      </c>
      <c r="F211" s="14">
        <f ca="1">(TRUNC(PRODUCT($E$12:$E210),16))</f>
        <v>1.02237707770958</v>
      </c>
      <c r="G211" s="14">
        <f t="shared" si="74"/>
        <v>1</v>
      </c>
      <c r="H211" s="14">
        <f t="shared" ca="1" si="66"/>
        <v>1.02237708</v>
      </c>
      <c r="I211" s="13">
        <f t="shared" si="75"/>
        <v>5.0000000000000001E-3</v>
      </c>
      <c r="J211" s="35">
        <f t="shared" si="76"/>
        <v>43763</v>
      </c>
      <c r="K211" s="2">
        <f t="shared" si="77"/>
        <v>133</v>
      </c>
      <c r="L211" s="18">
        <f t="shared" si="78"/>
        <v>133</v>
      </c>
      <c r="M211" s="12">
        <f t="shared" si="67"/>
        <v>1.0026357809999999</v>
      </c>
      <c r="N211" s="12">
        <f t="shared" ca="1" si="68"/>
        <v>1.025071842</v>
      </c>
      <c r="O211" s="18">
        <f t="shared" si="79"/>
        <v>0</v>
      </c>
      <c r="P211" s="14">
        <f t="shared" ca="1" si="69"/>
        <v>25071.842000000001</v>
      </c>
      <c r="Q211" s="21">
        <f t="shared" si="70"/>
        <v>0</v>
      </c>
      <c r="R211" s="14">
        <f t="shared" si="71"/>
        <v>0</v>
      </c>
      <c r="S211" s="4" t="str">
        <f t="shared" si="80"/>
        <v>J=</v>
      </c>
      <c r="T211" s="35">
        <f t="shared" si="81"/>
        <v>44119</v>
      </c>
      <c r="U211" s="3"/>
      <c r="V211" s="3"/>
      <c r="W211" s="98">
        <f>[2]Plan1!$A269</f>
        <v>45023</v>
      </c>
      <c r="X211" s="98" t="str">
        <f>[2]Plan1!$C269</f>
        <v>Paixão de Cristo</v>
      </c>
      <c r="Y211" s="89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3">
        <f t="shared" si="72"/>
        <v>43963</v>
      </c>
      <c r="B212" s="73">
        <f t="shared" ca="1" si="82"/>
        <v>1025208.428</v>
      </c>
      <c r="C212" s="7">
        <f t="shared" si="73"/>
        <v>1000000</v>
      </c>
      <c r="D212" s="13">
        <f ca="1">IF(A212&lt;$B$1,VLOOKUP(A212,[1]DI!$A$4:$B$15000,2,FALSE),0)</f>
        <v>2.9000000000000005E-2</v>
      </c>
      <c r="E212" s="14">
        <f t="shared" ca="1" si="65"/>
        <v>1.00011345</v>
      </c>
      <c r="F212" s="14">
        <f ca="1">(TRUNC(PRODUCT($E$12:$E211),16))</f>
        <v>1.0224930663890499</v>
      </c>
      <c r="G212" s="14">
        <f t="shared" si="74"/>
        <v>1</v>
      </c>
      <c r="H212" s="14">
        <f t="shared" ca="1" si="66"/>
        <v>1.0224930699999999</v>
      </c>
      <c r="I212" s="13">
        <f t="shared" si="75"/>
        <v>5.0000000000000001E-3</v>
      </c>
      <c r="J212" s="35">
        <f t="shared" si="76"/>
        <v>43763</v>
      </c>
      <c r="K212" s="2">
        <f t="shared" si="77"/>
        <v>134</v>
      </c>
      <c r="L212" s="18">
        <f t="shared" si="78"/>
        <v>134</v>
      </c>
      <c r="M212" s="12">
        <f t="shared" si="67"/>
        <v>1.0026556250000001</v>
      </c>
      <c r="N212" s="12">
        <f t="shared" ca="1" si="68"/>
        <v>1.025208428</v>
      </c>
      <c r="O212" s="18">
        <f t="shared" si="79"/>
        <v>0</v>
      </c>
      <c r="P212" s="14">
        <f t="shared" ca="1" si="69"/>
        <v>25208.428</v>
      </c>
      <c r="Q212" s="21">
        <f t="shared" si="70"/>
        <v>0</v>
      </c>
      <c r="R212" s="14">
        <f t="shared" si="71"/>
        <v>0</v>
      </c>
      <c r="S212" s="4" t="str">
        <f t="shared" si="80"/>
        <v>J=</v>
      </c>
      <c r="T212" s="35">
        <f t="shared" si="81"/>
        <v>44119</v>
      </c>
      <c r="U212" s="3"/>
      <c r="V212" s="3"/>
      <c r="W212" s="98">
        <f>[2]Plan1!$A270</f>
        <v>45037</v>
      </c>
      <c r="X212" s="98" t="str">
        <f>[2]Plan1!$C270</f>
        <v>Tiradentes</v>
      </c>
      <c r="Y212" s="88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3">
        <f t="shared" si="72"/>
        <v>43964</v>
      </c>
      <c r="B213" s="73">
        <f t="shared" ca="1" si="82"/>
        <v>1025345.03</v>
      </c>
      <c r="C213" s="7">
        <f t="shared" si="73"/>
        <v>1000000</v>
      </c>
      <c r="D213" s="13">
        <f ca="1">IF(A213&lt;$B$1,VLOOKUP(A213,[1]DI!$A$4:$B$15000,2,FALSE),0)</f>
        <v>2.9000000000000005E-2</v>
      </c>
      <c r="E213" s="14">
        <f t="shared" ca="1" si="65"/>
        <v>1.00011345</v>
      </c>
      <c r="F213" s="14">
        <f ca="1">(TRUNC(PRODUCT($E$12:$E212),16))</f>
        <v>1.02260906822743</v>
      </c>
      <c r="G213" s="14">
        <f t="shared" si="74"/>
        <v>1</v>
      </c>
      <c r="H213" s="14">
        <f t="shared" ca="1" si="66"/>
        <v>1.0226090699999999</v>
      </c>
      <c r="I213" s="13">
        <f t="shared" si="75"/>
        <v>5.0000000000000001E-3</v>
      </c>
      <c r="J213" s="35">
        <f t="shared" si="76"/>
        <v>43763</v>
      </c>
      <c r="K213" s="2">
        <f t="shared" si="77"/>
        <v>135</v>
      </c>
      <c r="L213" s="18">
        <f t="shared" si="78"/>
        <v>135</v>
      </c>
      <c r="M213" s="12">
        <f t="shared" si="67"/>
        <v>1.00267547</v>
      </c>
      <c r="N213" s="12">
        <f t="shared" ca="1" si="68"/>
        <v>1.02534503</v>
      </c>
      <c r="O213" s="18">
        <f t="shared" si="79"/>
        <v>0</v>
      </c>
      <c r="P213" s="14">
        <f t="shared" ca="1" si="69"/>
        <v>25345.03</v>
      </c>
      <c r="Q213" s="21">
        <f t="shared" si="70"/>
        <v>0</v>
      </c>
      <c r="R213" s="14">
        <f t="shared" si="71"/>
        <v>0</v>
      </c>
      <c r="S213" s="4" t="str">
        <f t="shared" si="80"/>
        <v>J=</v>
      </c>
      <c r="T213" s="35">
        <f t="shared" si="81"/>
        <v>44119</v>
      </c>
      <c r="U213" s="3"/>
      <c r="V213" s="3"/>
      <c r="W213" s="98">
        <f>[2]Plan1!$A271</f>
        <v>45047</v>
      </c>
      <c r="X213" s="98" t="str">
        <f>[2]Plan1!$C271</f>
        <v>Dia do Trabalho</v>
      </c>
      <c r="Y213" s="88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3">
        <f t="shared" si="72"/>
        <v>43965</v>
      </c>
      <c r="B214" s="73">
        <f t="shared" ca="1" si="82"/>
        <v>1025481.6459999999</v>
      </c>
      <c r="C214" s="7">
        <f t="shared" si="73"/>
        <v>1000000</v>
      </c>
      <c r="D214" s="13">
        <f ca="1">IF(A214&lt;$B$1,VLOOKUP(A214,[1]DI!$A$4:$B$15000,2,FALSE),0)</f>
        <v>2.9000000000000005E-2</v>
      </c>
      <c r="E214" s="14">
        <f t="shared" ca="1" si="65"/>
        <v>1.00011345</v>
      </c>
      <c r="F214" s="14">
        <f ca="1">(TRUNC(PRODUCT($E$12:$E213),16))</f>
        <v>1.02272508322622</v>
      </c>
      <c r="G214" s="14">
        <f t="shared" si="74"/>
        <v>1</v>
      </c>
      <c r="H214" s="14">
        <f t="shared" ca="1" si="66"/>
        <v>1.0227250800000001</v>
      </c>
      <c r="I214" s="13">
        <f t="shared" si="75"/>
        <v>5.0000000000000001E-3</v>
      </c>
      <c r="J214" s="35">
        <f t="shared" si="76"/>
        <v>43763</v>
      </c>
      <c r="K214" s="2">
        <f t="shared" si="77"/>
        <v>136</v>
      </c>
      <c r="L214" s="18">
        <f t="shared" si="78"/>
        <v>136</v>
      </c>
      <c r="M214" s="12">
        <f t="shared" si="67"/>
        <v>1.002695315</v>
      </c>
      <c r="N214" s="12">
        <f t="shared" ca="1" si="68"/>
        <v>1.025481646</v>
      </c>
      <c r="O214" s="18">
        <f t="shared" si="79"/>
        <v>0</v>
      </c>
      <c r="P214" s="14">
        <f t="shared" ca="1" si="69"/>
        <v>25481.646000000001</v>
      </c>
      <c r="Q214" s="21">
        <f t="shared" si="70"/>
        <v>0</v>
      </c>
      <c r="R214" s="14">
        <f t="shared" si="71"/>
        <v>0</v>
      </c>
      <c r="S214" s="4" t="str">
        <f t="shared" si="80"/>
        <v>J=</v>
      </c>
      <c r="T214" s="35">
        <f t="shared" si="81"/>
        <v>44119</v>
      </c>
      <c r="U214" s="3"/>
      <c r="V214" s="3"/>
      <c r="W214" s="98">
        <f>[2]Plan1!$A272</f>
        <v>45085</v>
      </c>
      <c r="X214" s="98" t="str">
        <f>[2]Plan1!$C272</f>
        <v>Corpus Christi</v>
      </c>
      <c r="Y214" s="88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3">
        <f t="shared" si="72"/>
        <v>43966</v>
      </c>
      <c r="B215" s="73">
        <f t="shared" ca="1" si="82"/>
        <v>1025618.28699999</v>
      </c>
      <c r="C215" s="7">
        <f t="shared" si="73"/>
        <v>1000000</v>
      </c>
      <c r="D215" s="13">
        <f ca="1">IF(A215&lt;$B$1,VLOOKUP(A215,[1]DI!$A$4:$B$15000,2,FALSE),0)</f>
        <v>2.9000000000000005E-2</v>
      </c>
      <c r="E215" s="14">
        <f t="shared" ca="1" si="65"/>
        <v>1.00011345</v>
      </c>
      <c r="F215" s="14">
        <f ca="1">(TRUNC(PRODUCT($E$12:$E214),16))</f>
        <v>1.02284111138691</v>
      </c>
      <c r="G215" s="14">
        <f t="shared" si="74"/>
        <v>1</v>
      </c>
      <c r="H215" s="14">
        <f t="shared" ca="1" si="66"/>
        <v>1.0228411100000001</v>
      </c>
      <c r="I215" s="13">
        <f t="shared" si="75"/>
        <v>5.0000000000000001E-3</v>
      </c>
      <c r="J215" s="35">
        <f t="shared" si="76"/>
        <v>43763</v>
      </c>
      <c r="K215" s="2">
        <f t="shared" si="77"/>
        <v>137</v>
      </c>
      <c r="L215" s="18">
        <f t="shared" si="78"/>
        <v>137</v>
      </c>
      <c r="M215" s="12">
        <f t="shared" si="67"/>
        <v>1.0027151599999999</v>
      </c>
      <c r="N215" s="12">
        <f t="shared" ca="1" si="68"/>
        <v>1.0256182869999999</v>
      </c>
      <c r="O215" s="18">
        <f t="shared" si="79"/>
        <v>0</v>
      </c>
      <c r="P215" s="14">
        <f t="shared" ca="1" si="69"/>
        <v>25618.286999989999</v>
      </c>
      <c r="Q215" s="21">
        <f t="shared" si="70"/>
        <v>0</v>
      </c>
      <c r="R215" s="14">
        <f t="shared" si="71"/>
        <v>0</v>
      </c>
      <c r="S215" s="4" t="str">
        <f t="shared" si="80"/>
        <v>J=</v>
      </c>
      <c r="T215" s="35">
        <f t="shared" si="81"/>
        <v>44119</v>
      </c>
      <c r="U215" s="3"/>
      <c r="V215" s="3"/>
      <c r="W215" s="98">
        <f>[2]Plan1!$A273</f>
        <v>45176</v>
      </c>
      <c r="X215" s="98" t="str">
        <f>[2]Plan1!$C273</f>
        <v>Independência do Brasil</v>
      </c>
      <c r="Y215" s="88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3">
        <f t="shared" si="72"/>
        <v>43967</v>
      </c>
      <c r="B216" s="73">
        <f t="shared" ca="1" si="82"/>
        <v>1025754.944</v>
      </c>
      <c r="C216" s="7">
        <f t="shared" si="73"/>
        <v>1000000</v>
      </c>
      <c r="D216" s="13">
        <f ca="1">IF(A216&lt;$B$1,VLOOKUP(A216,[1]DI!$A$4:$B$15000,2,FALSE),0)</f>
        <v>0</v>
      </c>
      <c r="E216" s="14">
        <f t="shared" ca="1" si="65"/>
        <v>1</v>
      </c>
      <c r="F216" s="14">
        <f ca="1">(TRUNC(PRODUCT($E$12:$E215),16))</f>
        <v>1.022957152711</v>
      </c>
      <c r="G216" s="14">
        <f t="shared" si="74"/>
        <v>1</v>
      </c>
      <c r="H216" s="14">
        <f t="shared" ca="1" si="66"/>
        <v>1.0229571500000001</v>
      </c>
      <c r="I216" s="13">
        <f t="shared" si="75"/>
        <v>5.0000000000000001E-3</v>
      </c>
      <c r="J216" s="35">
        <f t="shared" si="76"/>
        <v>43763</v>
      </c>
      <c r="K216" s="2">
        <f t="shared" si="77"/>
        <v>137</v>
      </c>
      <c r="L216" s="18">
        <f t="shared" si="78"/>
        <v>138</v>
      </c>
      <c r="M216" s="12">
        <f t="shared" si="67"/>
        <v>1.002735006</v>
      </c>
      <c r="N216" s="12">
        <f t="shared" ca="1" si="68"/>
        <v>1.025754944</v>
      </c>
      <c r="O216" s="18">
        <f t="shared" si="79"/>
        <v>0</v>
      </c>
      <c r="P216" s="14">
        <f t="shared" ca="1" si="69"/>
        <v>25754.944</v>
      </c>
      <c r="Q216" s="21">
        <f t="shared" si="70"/>
        <v>0</v>
      </c>
      <c r="R216" s="14">
        <f t="shared" si="71"/>
        <v>0</v>
      </c>
      <c r="S216" s="4" t="str">
        <f t="shared" si="80"/>
        <v>J=</v>
      </c>
      <c r="T216" s="35">
        <f t="shared" si="81"/>
        <v>44119</v>
      </c>
      <c r="U216" s="3"/>
      <c r="V216" s="3"/>
      <c r="W216" s="98">
        <f>[2]Plan1!$A274</f>
        <v>45211</v>
      </c>
      <c r="X216" s="98" t="str">
        <f>[2]Plan1!$C274</f>
        <v>Nossa Sr.a Aparecida - Padroeira do Brasil</v>
      </c>
      <c r="Y216" s="88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3">
        <f t="shared" si="72"/>
        <v>43968</v>
      </c>
      <c r="B217" s="73">
        <f t="shared" ca="1" si="82"/>
        <v>1025754.944</v>
      </c>
      <c r="C217" s="7">
        <f t="shared" si="73"/>
        <v>1000000</v>
      </c>
      <c r="D217" s="13">
        <f ca="1">IF(A217&lt;$B$1,VLOOKUP(A217,[1]DI!$A$4:$B$15000,2,FALSE),0)</f>
        <v>0</v>
      </c>
      <c r="E217" s="14">
        <f t="shared" ca="1" si="65"/>
        <v>1</v>
      </c>
      <c r="F217" s="14">
        <f ca="1">(TRUNC(PRODUCT($E$12:$E216),16))</f>
        <v>1.022957152711</v>
      </c>
      <c r="G217" s="14">
        <f t="shared" si="74"/>
        <v>1</v>
      </c>
      <c r="H217" s="14">
        <f t="shared" ca="1" si="66"/>
        <v>1.0229571500000001</v>
      </c>
      <c r="I217" s="13">
        <f t="shared" si="75"/>
        <v>5.0000000000000001E-3</v>
      </c>
      <c r="J217" s="35">
        <f t="shared" si="76"/>
        <v>43763</v>
      </c>
      <c r="K217" s="2">
        <f t="shared" si="77"/>
        <v>137</v>
      </c>
      <c r="L217" s="18">
        <f t="shared" si="78"/>
        <v>138</v>
      </c>
      <c r="M217" s="12">
        <f t="shared" si="67"/>
        <v>1.002735006</v>
      </c>
      <c r="N217" s="12">
        <f t="shared" ca="1" si="68"/>
        <v>1.025754944</v>
      </c>
      <c r="O217" s="18">
        <f t="shared" si="79"/>
        <v>0</v>
      </c>
      <c r="P217" s="14">
        <f t="shared" ca="1" si="69"/>
        <v>25754.944</v>
      </c>
      <c r="Q217" s="21">
        <f t="shared" si="70"/>
        <v>0</v>
      </c>
      <c r="R217" s="14">
        <f t="shared" si="71"/>
        <v>0</v>
      </c>
      <c r="S217" s="4" t="str">
        <f t="shared" si="80"/>
        <v>J=</v>
      </c>
      <c r="T217" s="35">
        <f t="shared" si="81"/>
        <v>44119</v>
      </c>
      <c r="U217" s="3"/>
      <c r="V217" s="3"/>
      <c r="W217" s="98">
        <f>[2]Plan1!$A275</f>
        <v>45232</v>
      </c>
      <c r="X217" s="98" t="str">
        <f>[2]Plan1!$C275</f>
        <v>Finados</v>
      </c>
      <c r="Y217" s="88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3">
        <f t="shared" si="72"/>
        <v>43969</v>
      </c>
      <c r="B218" s="73">
        <f t="shared" ca="1" si="82"/>
        <v>1025754.944</v>
      </c>
      <c r="C218" s="7">
        <f t="shared" si="73"/>
        <v>1000000</v>
      </c>
      <c r="D218" s="13">
        <f ca="1">IF(A218&lt;$B$1,VLOOKUP(A218,[1]DI!$A$4:$B$15000,2,FALSE),0)</f>
        <v>2.9000000000000005E-2</v>
      </c>
      <c r="E218" s="14">
        <f t="shared" ca="1" si="65"/>
        <v>1.00011345</v>
      </c>
      <c r="F218" s="14">
        <f ca="1">(TRUNC(PRODUCT($E$12:$E217),16))</f>
        <v>1.022957152711</v>
      </c>
      <c r="G218" s="14">
        <f t="shared" si="74"/>
        <v>1</v>
      </c>
      <c r="H218" s="14">
        <f t="shared" ca="1" si="66"/>
        <v>1.0229571500000001</v>
      </c>
      <c r="I218" s="13">
        <f t="shared" si="75"/>
        <v>5.0000000000000001E-3</v>
      </c>
      <c r="J218" s="35">
        <f t="shared" si="76"/>
        <v>43763</v>
      </c>
      <c r="K218" s="2">
        <f t="shared" si="77"/>
        <v>138</v>
      </c>
      <c r="L218" s="18">
        <f t="shared" si="78"/>
        <v>138</v>
      </c>
      <c r="M218" s="12">
        <f t="shared" si="67"/>
        <v>1.002735006</v>
      </c>
      <c r="N218" s="12">
        <f t="shared" ca="1" si="68"/>
        <v>1.025754944</v>
      </c>
      <c r="O218" s="18">
        <f t="shared" si="79"/>
        <v>0</v>
      </c>
      <c r="P218" s="14">
        <f t="shared" ca="1" si="69"/>
        <v>25754.944</v>
      </c>
      <c r="Q218" s="21">
        <f t="shared" si="70"/>
        <v>0</v>
      </c>
      <c r="R218" s="14">
        <f t="shared" si="71"/>
        <v>0</v>
      </c>
      <c r="S218" s="4" t="str">
        <f t="shared" si="80"/>
        <v>J=</v>
      </c>
      <c r="T218" s="35">
        <f t="shared" si="81"/>
        <v>44119</v>
      </c>
      <c r="U218" s="3"/>
      <c r="V218" s="3"/>
      <c r="W218" s="98">
        <f>[2]Plan1!$A276</f>
        <v>45245</v>
      </c>
      <c r="X218" s="98" t="str">
        <f>[2]Plan1!$C276</f>
        <v>Proclamação da República</v>
      </c>
      <c r="Y218" s="88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3">
        <f t="shared" si="72"/>
        <v>43970</v>
      </c>
      <c r="B219" s="73">
        <f t="shared" ca="1" si="82"/>
        <v>1025891.625</v>
      </c>
      <c r="C219" s="7">
        <f t="shared" si="73"/>
        <v>1000000</v>
      </c>
      <c r="D219" s="13">
        <f ca="1">IF(A219&lt;$B$1,VLOOKUP(A219,[1]DI!$A$4:$B$15000,2,FALSE),0)</f>
        <v>2.9000000000000005E-2</v>
      </c>
      <c r="E219" s="14">
        <f t="shared" ca="1" si="65"/>
        <v>1.00011345</v>
      </c>
      <c r="F219" s="14">
        <f ca="1">(TRUNC(PRODUCT($E$12:$E218),16))</f>
        <v>1.02307320719997</v>
      </c>
      <c r="G219" s="14">
        <f t="shared" si="74"/>
        <v>1</v>
      </c>
      <c r="H219" s="14">
        <f t="shared" ca="1" si="66"/>
        <v>1.02307321</v>
      </c>
      <c r="I219" s="13">
        <f t="shared" si="75"/>
        <v>5.0000000000000001E-3</v>
      </c>
      <c r="J219" s="35">
        <f t="shared" si="76"/>
        <v>43763</v>
      </c>
      <c r="K219" s="2">
        <f t="shared" si="77"/>
        <v>139</v>
      </c>
      <c r="L219" s="18">
        <f t="shared" si="78"/>
        <v>139</v>
      </c>
      <c r="M219" s="12">
        <f t="shared" si="67"/>
        <v>1.002754852</v>
      </c>
      <c r="N219" s="12">
        <f t="shared" ca="1" si="68"/>
        <v>1.0258916250000001</v>
      </c>
      <c r="O219" s="18">
        <f t="shared" si="79"/>
        <v>0</v>
      </c>
      <c r="P219" s="14">
        <f t="shared" ca="1" si="69"/>
        <v>25891.625</v>
      </c>
      <c r="Q219" s="21">
        <f t="shared" si="70"/>
        <v>0</v>
      </c>
      <c r="R219" s="14">
        <f t="shared" si="71"/>
        <v>0</v>
      </c>
      <c r="S219" s="4" t="str">
        <f t="shared" si="80"/>
        <v>J=</v>
      </c>
      <c r="T219" s="35">
        <f t="shared" si="81"/>
        <v>44119</v>
      </c>
      <c r="U219" s="3"/>
      <c r="V219" s="3"/>
      <c r="W219" s="98">
        <f>[2]Plan1!$A277</f>
        <v>45285</v>
      </c>
      <c r="X219" s="98" t="str">
        <f>[2]Plan1!$C277</f>
        <v>Natal</v>
      </c>
      <c r="Y219" s="88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3">
        <f t="shared" si="72"/>
        <v>43971</v>
      </c>
      <c r="B220" s="73">
        <f t="shared" ca="1" si="82"/>
        <v>1026028.312</v>
      </c>
      <c r="C220" s="7">
        <f t="shared" si="73"/>
        <v>1000000</v>
      </c>
      <c r="D220" s="13">
        <f ca="1">IF(A220&lt;$B$1,VLOOKUP(A220,[1]DI!$A$4:$B$15000,2,FALSE),0)</f>
        <v>2.9000000000000005E-2</v>
      </c>
      <c r="E220" s="14">
        <f t="shared" ca="1" si="65"/>
        <v>1.00011345</v>
      </c>
      <c r="F220" s="14">
        <f ca="1">(TRUNC(PRODUCT($E$12:$E219),16))</f>
        <v>1.02318927485533</v>
      </c>
      <c r="G220" s="14">
        <f t="shared" si="74"/>
        <v>1</v>
      </c>
      <c r="H220" s="14">
        <f t="shared" ca="1" si="66"/>
        <v>1.02318927</v>
      </c>
      <c r="I220" s="13">
        <f t="shared" si="75"/>
        <v>5.0000000000000001E-3</v>
      </c>
      <c r="J220" s="35">
        <f t="shared" si="76"/>
        <v>43763</v>
      </c>
      <c r="K220" s="2">
        <f t="shared" si="77"/>
        <v>140</v>
      </c>
      <c r="L220" s="18">
        <f t="shared" si="78"/>
        <v>140</v>
      </c>
      <c r="M220" s="12">
        <f t="shared" si="67"/>
        <v>1.0027746989999999</v>
      </c>
      <c r="N220" s="12">
        <f t="shared" ca="1" si="68"/>
        <v>1.026028312</v>
      </c>
      <c r="O220" s="18">
        <f t="shared" si="79"/>
        <v>0</v>
      </c>
      <c r="P220" s="14">
        <f t="shared" ca="1" si="69"/>
        <v>26028.312000000002</v>
      </c>
      <c r="Q220" s="21">
        <f t="shared" si="70"/>
        <v>0</v>
      </c>
      <c r="R220" s="14">
        <f t="shared" si="71"/>
        <v>0</v>
      </c>
      <c r="S220" s="4" t="str">
        <f t="shared" si="80"/>
        <v>J=</v>
      </c>
      <c r="T220" s="35">
        <f t="shared" si="81"/>
        <v>44119</v>
      </c>
      <c r="U220" s="3"/>
      <c r="V220" s="3"/>
      <c r="W220" s="98">
        <f>[2]Plan1!$A278</f>
        <v>45292</v>
      </c>
      <c r="X220" s="98" t="str">
        <f>[2]Plan1!$C278</f>
        <v>Confraternização Universal</v>
      </c>
      <c r="Y220" s="88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3">
        <f t="shared" si="72"/>
        <v>43972</v>
      </c>
      <c r="B221" s="73">
        <f t="shared" ca="1" si="82"/>
        <v>1026165.03399999</v>
      </c>
      <c r="C221" s="7">
        <f t="shared" si="73"/>
        <v>1000000</v>
      </c>
      <c r="D221" s="13">
        <f ca="1">IF(A221&lt;$B$1,VLOOKUP(A221,[1]DI!$A$4:$B$15000,2,FALSE),0)</f>
        <v>2.9000000000000005E-2</v>
      </c>
      <c r="E221" s="14">
        <f t="shared" ca="1" si="65"/>
        <v>1.00011345</v>
      </c>
      <c r="F221" s="14">
        <f ca="1">(TRUNC(PRODUCT($E$12:$E220),16))</f>
        <v>1.0233053556785601</v>
      </c>
      <c r="G221" s="14">
        <f t="shared" si="74"/>
        <v>1</v>
      </c>
      <c r="H221" s="14">
        <f t="shared" ca="1" si="66"/>
        <v>1.0233053599999999</v>
      </c>
      <c r="I221" s="13">
        <f t="shared" si="75"/>
        <v>5.0000000000000001E-3</v>
      </c>
      <c r="J221" s="35">
        <f t="shared" si="76"/>
        <v>43763</v>
      </c>
      <c r="K221" s="2">
        <f t="shared" si="77"/>
        <v>141</v>
      </c>
      <c r="L221" s="18">
        <f t="shared" si="78"/>
        <v>141</v>
      </c>
      <c r="M221" s="12">
        <f t="shared" si="67"/>
        <v>1.0027945460000001</v>
      </c>
      <c r="N221" s="12">
        <f t="shared" ca="1" si="68"/>
        <v>1.0261650339999999</v>
      </c>
      <c r="O221" s="18">
        <f t="shared" si="79"/>
        <v>0</v>
      </c>
      <c r="P221" s="14">
        <f t="shared" ca="1" si="69"/>
        <v>26165.033999989999</v>
      </c>
      <c r="Q221" s="21">
        <f t="shared" si="70"/>
        <v>0</v>
      </c>
      <c r="R221" s="14">
        <f t="shared" si="71"/>
        <v>0</v>
      </c>
      <c r="S221" s="4" t="str">
        <f t="shared" si="80"/>
        <v>J=</v>
      </c>
      <c r="T221" s="35">
        <f t="shared" si="81"/>
        <v>44119</v>
      </c>
      <c r="U221" s="3"/>
      <c r="V221" s="3"/>
      <c r="W221" s="98">
        <f>[2]Plan1!$A279</f>
        <v>45334</v>
      </c>
      <c r="X221" s="98" t="str">
        <f>[2]Plan1!$C279</f>
        <v>Carnaval</v>
      </c>
      <c r="Y221" s="88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3">
        <f t="shared" si="72"/>
        <v>43973</v>
      </c>
      <c r="B222" s="73">
        <f t="shared" ca="1" si="82"/>
        <v>1026301.76</v>
      </c>
      <c r="C222" s="7">
        <f t="shared" si="73"/>
        <v>1000000</v>
      </c>
      <c r="D222" s="13">
        <f ca="1">IF(A222&lt;$B$1,VLOOKUP(A222,[1]DI!$A$4:$B$15000,2,FALSE),0)</f>
        <v>2.9000000000000005E-2</v>
      </c>
      <c r="E222" s="14">
        <f t="shared" ca="1" si="65"/>
        <v>1.00011345</v>
      </c>
      <c r="F222" s="14">
        <f ca="1">(TRUNC(PRODUCT($E$12:$E221),16))</f>
        <v>1.02342144967116</v>
      </c>
      <c r="G222" s="14">
        <f t="shared" si="74"/>
        <v>1</v>
      </c>
      <c r="H222" s="14">
        <f t="shared" ca="1" si="66"/>
        <v>1.0234214500000001</v>
      </c>
      <c r="I222" s="13">
        <f t="shared" si="75"/>
        <v>5.0000000000000001E-3</v>
      </c>
      <c r="J222" s="35">
        <f t="shared" si="76"/>
        <v>43763</v>
      </c>
      <c r="K222" s="2">
        <f t="shared" si="77"/>
        <v>142</v>
      </c>
      <c r="L222" s="18">
        <f t="shared" si="78"/>
        <v>142</v>
      </c>
      <c r="M222" s="12">
        <f t="shared" si="67"/>
        <v>1.002814393</v>
      </c>
      <c r="N222" s="12">
        <f t="shared" ca="1" si="68"/>
        <v>1.02630176</v>
      </c>
      <c r="O222" s="18">
        <f t="shared" si="79"/>
        <v>0</v>
      </c>
      <c r="P222" s="14">
        <f t="shared" ca="1" si="69"/>
        <v>26301.759999999998</v>
      </c>
      <c r="Q222" s="21">
        <f t="shared" si="70"/>
        <v>0</v>
      </c>
      <c r="R222" s="14">
        <f t="shared" si="71"/>
        <v>0</v>
      </c>
      <c r="S222" s="4" t="str">
        <f t="shared" si="80"/>
        <v>J=</v>
      </c>
      <c r="T222" s="35">
        <f t="shared" si="81"/>
        <v>44119</v>
      </c>
      <c r="U222" s="3"/>
      <c r="V222" s="3"/>
      <c r="W222" s="98">
        <f>[2]Plan1!$A280</f>
        <v>45335</v>
      </c>
      <c r="X222" s="98" t="str">
        <f>[2]Plan1!$C280</f>
        <v>Carnaval</v>
      </c>
      <c r="Y222" s="88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3">
        <f t="shared" si="72"/>
        <v>43974</v>
      </c>
      <c r="B223" s="73">
        <f t="shared" ca="1" si="82"/>
        <v>1026438.51199999</v>
      </c>
      <c r="C223" s="7">
        <f t="shared" si="73"/>
        <v>1000000</v>
      </c>
      <c r="D223" s="13">
        <f ca="1">IF(A223&lt;$B$1,VLOOKUP(A223,[1]DI!$A$4:$B$15000,2,FALSE),0)</f>
        <v>0</v>
      </c>
      <c r="E223" s="14">
        <f t="shared" ca="1" si="65"/>
        <v>1</v>
      </c>
      <c r="F223" s="14">
        <f ca="1">(TRUNC(PRODUCT($E$12:$E222),16))</f>
        <v>1.0235375568346301</v>
      </c>
      <c r="G223" s="14">
        <f t="shared" si="74"/>
        <v>1</v>
      </c>
      <c r="H223" s="14">
        <f t="shared" ca="1" si="66"/>
        <v>1.0235375600000001</v>
      </c>
      <c r="I223" s="13">
        <f t="shared" si="75"/>
        <v>5.0000000000000001E-3</v>
      </c>
      <c r="J223" s="35">
        <f t="shared" si="76"/>
        <v>43763</v>
      </c>
      <c r="K223" s="2">
        <f t="shared" si="77"/>
        <v>142</v>
      </c>
      <c r="L223" s="18">
        <f t="shared" si="78"/>
        <v>143</v>
      </c>
      <c r="M223" s="12">
        <f t="shared" si="67"/>
        <v>1.002834241</v>
      </c>
      <c r="N223" s="12">
        <f t="shared" ca="1" si="68"/>
        <v>1.0264385119999999</v>
      </c>
      <c r="O223" s="18">
        <f t="shared" si="79"/>
        <v>0</v>
      </c>
      <c r="P223" s="14">
        <f t="shared" ca="1" si="69"/>
        <v>26438.511999990002</v>
      </c>
      <c r="Q223" s="21">
        <f t="shared" si="70"/>
        <v>0</v>
      </c>
      <c r="R223" s="14">
        <f t="shared" si="71"/>
        <v>0</v>
      </c>
      <c r="S223" s="4" t="str">
        <f t="shared" si="80"/>
        <v>J=</v>
      </c>
      <c r="T223" s="35">
        <f t="shared" si="81"/>
        <v>44119</v>
      </c>
      <c r="U223" s="3"/>
      <c r="V223" s="3"/>
      <c r="W223" s="98">
        <f>[2]Plan1!$A281</f>
        <v>45380</v>
      </c>
      <c r="X223" s="98" t="str">
        <f>[2]Plan1!$C281</f>
        <v>Paixão de Cristo</v>
      </c>
      <c r="Y223" s="88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3">
        <f t="shared" si="72"/>
        <v>43975</v>
      </c>
      <c r="B224" s="73">
        <f t="shared" ca="1" si="82"/>
        <v>1026438.51199999</v>
      </c>
      <c r="C224" s="7">
        <f t="shared" si="73"/>
        <v>1000000</v>
      </c>
      <c r="D224" s="13">
        <f ca="1">IF(A224&lt;$B$1,VLOOKUP(A224,[1]DI!$A$4:$B$15000,2,FALSE),0)</f>
        <v>0</v>
      </c>
      <c r="E224" s="14">
        <f t="shared" ca="1" si="65"/>
        <v>1</v>
      </c>
      <c r="F224" s="14">
        <f ca="1">(TRUNC(PRODUCT($E$12:$E223),16))</f>
        <v>1.0235375568346301</v>
      </c>
      <c r="G224" s="14">
        <f t="shared" si="74"/>
        <v>1</v>
      </c>
      <c r="H224" s="14">
        <f t="shared" ca="1" si="66"/>
        <v>1.0235375600000001</v>
      </c>
      <c r="I224" s="13">
        <f t="shared" si="75"/>
        <v>5.0000000000000001E-3</v>
      </c>
      <c r="J224" s="35">
        <f t="shared" si="76"/>
        <v>43763</v>
      </c>
      <c r="K224" s="2">
        <f t="shared" si="77"/>
        <v>142</v>
      </c>
      <c r="L224" s="18">
        <f t="shared" si="78"/>
        <v>143</v>
      </c>
      <c r="M224" s="12">
        <f t="shared" si="67"/>
        <v>1.002834241</v>
      </c>
      <c r="N224" s="12">
        <f t="shared" ca="1" si="68"/>
        <v>1.0264385119999999</v>
      </c>
      <c r="O224" s="18">
        <f t="shared" si="79"/>
        <v>0</v>
      </c>
      <c r="P224" s="14">
        <f t="shared" ca="1" si="69"/>
        <v>26438.511999990002</v>
      </c>
      <c r="Q224" s="21">
        <f t="shared" si="70"/>
        <v>0</v>
      </c>
      <c r="R224" s="14">
        <f t="shared" si="71"/>
        <v>0</v>
      </c>
      <c r="S224" s="4" t="str">
        <f t="shared" si="80"/>
        <v>J=</v>
      </c>
      <c r="T224" s="35">
        <f t="shared" si="81"/>
        <v>44119</v>
      </c>
      <c r="U224" s="3"/>
      <c r="V224" s="3"/>
      <c r="W224" s="98">
        <f>[2]Plan1!$A282</f>
        <v>45403</v>
      </c>
      <c r="X224" s="98" t="str">
        <f>[2]Plan1!$C282</f>
        <v>Tiradentes</v>
      </c>
      <c r="Y224" s="88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3">
        <f t="shared" si="72"/>
        <v>43976</v>
      </c>
      <c r="B225" s="73">
        <f t="shared" ca="1" si="82"/>
        <v>1026438.51199999</v>
      </c>
      <c r="C225" s="7">
        <f t="shared" si="73"/>
        <v>1000000</v>
      </c>
      <c r="D225" s="13">
        <f ca="1">IF(A225&lt;$B$1,VLOOKUP(A225,[1]DI!$A$4:$B$15000,2,FALSE),0)</f>
        <v>2.9000000000000005E-2</v>
      </c>
      <c r="E225" s="14">
        <f t="shared" ca="1" si="65"/>
        <v>1.00011345</v>
      </c>
      <c r="F225" s="14">
        <f ca="1">(TRUNC(PRODUCT($E$12:$E224),16))</f>
        <v>1.0235375568346301</v>
      </c>
      <c r="G225" s="14">
        <f t="shared" si="74"/>
        <v>1</v>
      </c>
      <c r="H225" s="14">
        <f t="shared" ca="1" si="66"/>
        <v>1.0235375600000001</v>
      </c>
      <c r="I225" s="13">
        <f t="shared" si="75"/>
        <v>5.0000000000000001E-3</v>
      </c>
      <c r="J225" s="35">
        <f t="shared" si="76"/>
        <v>43763</v>
      </c>
      <c r="K225" s="2">
        <f t="shared" si="77"/>
        <v>143</v>
      </c>
      <c r="L225" s="18">
        <f t="shared" si="78"/>
        <v>143</v>
      </c>
      <c r="M225" s="12">
        <f t="shared" si="67"/>
        <v>1.002834241</v>
      </c>
      <c r="N225" s="12">
        <f t="shared" ca="1" si="68"/>
        <v>1.0264385119999999</v>
      </c>
      <c r="O225" s="18">
        <f t="shared" si="79"/>
        <v>0</v>
      </c>
      <c r="P225" s="14">
        <f t="shared" ca="1" si="69"/>
        <v>26438.511999990002</v>
      </c>
      <c r="Q225" s="21">
        <f t="shared" si="70"/>
        <v>0</v>
      </c>
      <c r="R225" s="14">
        <f t="shared" si="71"/>
        <v>0</v>
      </c>
      <c r="S225" s="4" t="str">
        <f t="shared" si="80"/>
        <v>J=</v>
      </c>
      <c r="T225" s="35">
        <f t="shared" si="81"/>
        <v>44119</v>
      </c>
      <c r="U225" s="3"/>
      <c r="V225" s="3"/>
      <c r="W225" s="98">
        <f>[2]Plan1!$A283</f>
        <v>45413</v>
      </c>
      <c r="X225" s="98" t="str">
        <f>[2]Plan1!$C283</f>
        <v>Dia do Trabalho</v>
      </c>
      <c r="Y225" s="88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3">
        <f t="shared" si="72"/>
        <v>43977</v>
      </c>
      <c r="B226" s="73">
        <f t="shared" ca="1" si="82"/>
        <v>1026575.279</v>
      </c>
      <c r="C226" s="7">
        <f t="shared" si="73"/>
        <v>1000000</v>
      </c>
      <c r="D226" s="13">
        <f ca="1">IF(A226&lt;$B$1,VLOOKUP(A226,[1]DI!$A$4:$B$15000,2,FALSE),0)</f>
        <v>2.9000000000000005E-2</v>
      </c>
      <c r="E226" s="14">
        <f t="shared" ca="1" si="65"/>
        <v>1.00011345</v>
      </c>
      <c r="F226" s="14">
        <f ca="1">(TRUNC(PRODUCT($E$12:$E225),16))</f>
        <v>1.0236536771704501</v>
      </c>
      <c r="G226" s="14">
        <f t="shared" si="74"/>
        <v>1</v>
      </c>
      <c r="H226" s="14">
        <f t="shared" ca="1" si="66"/>
        <v>1.02365368</v>
      </c>
      <c r="I226" s="13">
        <f t="shared" si="75"/>
        <v>5.0000000000000001E-3</v>
      </c>
      <c r="J226" s="35">
        <f t="shared" si="76"/>
        <v>43763</v>
      </c>
      <c r="K226" s="2">
        <f t="shared" si="77"/>
        <v>144</v>
      </c>
      <c r="L226" s="18">
        <f t="shared" si="78"/>
        <v>144</v>
      </c>
      <c r="M226" s="12">
        <f t="shared" si="67"/>
        <v>1.0028540889999999</v>
      </c>
      <c r="N226" s="12">
        <f t="shared" ca="1" si="68"/>
        <v>1.026575279</v>
      </c>
      <c r="O226" s="18">
        <f t="shared" si="79"/>
        <v>0</v>
      </c>
      <c r="P226" s="14">
        <f t="shared" ca="1" si="69"/>
        <v>26575.278999999999</v>
      </c>
      <c r="Q226" s="21">
        <f t="shared" si="70"/>
        <v>0</v>
      </c>
      <c r="R226" s="14">
        <f t="shared" si="71"/>
        <v>0</v>
      </c>
      <c r="S226" s="4" t="str">
        <f t="shared" si="80"/>
        <v>J=</v>
      </c>
      <c r="T226" s="35">
        <f t="shared" si="81"/>
        <v>44119</v>
      </c>
      <c r="U226" s="3"/>
      <c r="V226" s="3"/>
      <c r="W226" s="98">
        <f>[2]Plan1!$A284</f>
        <v>45442</v>
      </c>
      <c r="X226" s="98" t="str">
        <f>[2]Plan1!$C284</f>
        <v>Corpus Christi</v>
      </c>
      <c r="Y226" s="88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3">
        <f t="shared" si="72"/>
        <v>43978</v>
      </c>
      <c r="B227" s="73">
        <f t="shared" ca="1" si="82"/>
        <v>1026712.05999999</v>
      </c>
      <c r="C227" s="7">
        <f t="shared" si="73"/>
        <v>1000000</v>
      </c>
      <c r="D227" s="13">
        <f ca="1">IF(A227&lt;$B$1,VLOOKUP(A227,[1]DI!$A$4:$B$15000,2,FALSE),0)</f>
        <v>2.9000000000000005E-2</v>
      </c>
      <c r="E227" s="14">
        <f t="shared" ca="1" si="65"/>
        <v>1.00011345</v>
      </c>
      <c r="F227" s="14">
        <f ca="1">(TRUNC(PRODUCT($E$12:$E226),16))</f>
        <v>1.0237698106801301</v>
      </c>
      <c r="G227" s="14">
        <f t="shared" si="74"/>
        <v>1</v>
      </c>
      <c r="H227" s="14">
        <f t="shared" ca="1" si="66"/>
        <v>1.0237698099999999</v>
      </c>
      <c r="I227" s="13">
        <f t="shared" si="75"/>
        <v>5.0000000000000001E-3</v>
      </c>
      <c r="J227" s="35">
        <f t="shared" si="76"/>
        <v>43763</v>
      </c>
      <c r="K227" s="2">
        <f t="shared" si="77"/>
        <v>145</v>
      </c>
      <c r="L227" s="18">
        <f t="shared" si="78"/>
        <v>145</v>
      </c>
      <c r="M227" s="12">
        <f t="shared" si="67"/>
        <v>1.0028739369999999</v>
      </c>
      <c r="N227" s="12">
        <f t="shared" ca="1" si="68"/>
        <v>1.0267120599999999</v>
      </c>
      <c r="O227" s="18">
        <f t="shared" si="79"/>
        <v>0</v>
      </c>
      <c r="P227" s="14">
        <f t="shared" ca="1" si="69"/>
        <v>26712.059999990001</v>
      </c>
      <c r="Q227" s="21">
        <f t="shared" si="70"/>
        <v>0</v>
      </c>
      <c r="R227" s="14">
        <f t="shared" si="71"/>
        <v>0</v>
      </c>
      <c r="S227" s="4" t="str">
        <f t="shared" si="80"/>
        <v>J=</v>
      </c>
      <c r="T227" s="35">
        <f t="shared" si="81"/>
        <v>44119</v>
      </c>
      <c r="U227" s="3"/>
      <c r="V227" s="3"/>
      <c r="W227" s="98">
        <f>[2]Plan1!$A285</f>
        <v>45542</v>
      </c>
      <c r="X227" s="98" t="str">
        <f>[2]Plan1!$C285</f>
        <v>Independência do Brasil</v>
      </c>
      <c r="Y227" s="88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3">
        <f t="shared" si="72"/>
        <v>43979</v>
      </c>
      <c r="B228" s="73">
        <f t="shared" ca="1" si="82"/>
        <v>1026848.867</v>
      </c>
      <c r="C228" s="7">
        <f t="shared" si="73"/>
        <v>1000000</v>
      </c>
      <c r="D228" s="13">
        <f ca="1">IF(A228&lt;$B$1,VLOOKUP(A228,[1]DI!$A$4:$B$15000,2,FALSE),0)</f>
        <v>2.9000000000000005E-2</v>
      </c>
      <c r="E228" s="14">
        <f t="shared" ca="1" si="65"/>
        <v>1.00011345</v>
      </c>
      <c r="F228" s="14">
        <f ca="1">(TRUNC(PRODUCT($E$12:$E227),16))</f>
        <v>1.02388595736515</v>
      </c>
      <c r="G228" s="14">
        <f t="shared" si="74"/>
        <v>1</v>
      </c>
      <c r="H228" s="14">
        <f t="shared" ca="1" si="66"/>
        <v>1.0238859600000001</v>
      </c>
      <c r="I228" s="13">
        <f t="shared" si="75"/>
        <v>5.0000000000000001E-3</v>
      </c>
      <c r="J228" s="35">
        <f t="shared" si="76"/>
        <v>43763</v>
      </c>
      <c r="K228" s="2">
        <f t="shared" si="77"/>
        <v>146</v>
      </c>
      <c r="L228" s="18">
        <f t="shared" si="78"/>
        <v>146</v>
      </c>
      <c r="M228" s="12">
        <f t="shared" si="67"/>
        <v>1.002893786</v>
      </c>
      <c r="N228" s="12">
        <f t="shared" ca="1" si="68"/>
        <v>1.026848867</v>
      </c>
      <c r="O228" s="18">
        <f t="shared" si="79"/>
        <v>0</v>
      </c>
      <c r="P228" s="14">
        <f t="shared" ca="1" si="69"/>
        <v>26848.866999999998</v>
      </c>
      <c r="Q228" s="21">
        <f t="shared" si="70"/>
        <v>0</v>
      </c>
      <c r="R228" s="14">
        <f t="shared" si="71"/>
        <v>0</v>
      </c>
      <c r="S228" s="4" t="str">
        <f t="shared" si="80"/>
        <v>J=</v>
      </c>
      <c r="T228" s="35">
        <f t="shared" si="81"/>
        <v>44119</v>
      </c>
      <c r="U228" s="3"/>
      <c r="V228" s="3"/>
      <c r="W228" s="98">
        <f>[2]Plan1!$A286</f>
        <v>45577</v>
      </c>
      <c r="X228" s="98" t="str">
        <f>[2]Plan1!$C286</f>
        <v>Nossa Sr.a Aparecida - Padroeira do Brasil</v>
      </c>
      <c r="Y228" s="88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3">
        <f t="shared" si="72"/>
        <v>43980</v>
      </c>
      <c r="B229" s="73">
        <f t="shared" ca="1" si="82"/>
        <v>1026985.689</v>
      </c>
      <c r="C229" s="7">
        <f t="shared" si="73"/>
        <v>1000000</v>
      </c>
      <c r="D229" s="13">
        <f ca="1">IF(A229&lt;$B$1,VLOOKUP(A229,[1]DI!$A$4:$B$15000,2,FALSE),0)</f>
        <v>2.9000000000000005E-2</v>
      </c>
      <c r="E229" s="14">
        <f t="shared" ca="1" si="65"/>
        <v>1.00011345</v>
      </c>
      <c r="F229" s="14">
        <f ca="1">(TRUNC(PRODUCT($E$12:$E228),16))</f>
        <v>1.02400211722701</v>
      </c>
      <c r="G229" s="14">
        <f t="shared" si="74"/>
        <v>1</v>
      </c>
      <c r="H229" s="14">
        <f t="shared" ca="1" si="66"/>
        <v>1.02400212</v>
      </c>
      <c r="I229" s="13">
        <f t="shared" si="75"/>
        <v>5.0000000000000001E-3</v>
      </c>
      <c r="J229" s="35">
        <f t="shared" si="76"/>
        <v>43763</v>
      </c>
      <c r="K229" s="2">
        <f t="shared" si="77"/>
        <v>147</v>
      </c>
      <c r="L229" s="18">
        <f t="shared" si="78"/>
        <v>147</v>
      </c>
      <c r="M229" s="12">
        <f t="shared" si="67"/>
        <v>1.0029136359999999</v>
      </c>
      <c r="N229" s="12">
        <f t="shared" ca="1" si="68"/>
        <v>1.026985689</v>
      </c>
      <c r="O229" s="18">
        <f t="shared" si="79"/>
        <v>0</v>
      </c>
      <c r="P229" s="14">
        <f t="shared" ca="1" si="69"/>
        <v>26985.688999999998</v>
      </c>
      <c r="Q229" s="21">
        <f t="shared" si="70"/>
        <v>0</v>
      </c>
      <c r="R229" s="14">
        <f t="shared" si="71"/>
        <v>0</v>
      </c>
      <c r="S229" s="4" t="str">
        <f t="shared" si="80"/>
        <v>J=</v>
      </c>
      <c r="T229" s="35">
        <f t="shared" si="81"/>
        <v>44119</v>
      </c>
      <c r="U229" s="3"/>
      <c r="V229" s="3"/>
      <c r="W229" s="98">
        <f>[2]Plan1!$A287</f>
        <v>45598</v>
      </c>
      <c r="X229" s="98" t="str">
        <f>[2]Plan1!$C287</f>
        <v>Finados</v>
      </c>
      <c r="Y229" s="88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3">
        <f t="shared" si="72"/>
        <v>43981</v>
      </c>
      <c r="B230" s="73">
        <f t="shared" ca="1" si="82"/>
        <v>1027122.526</v>
      </c>
      <c r="C230" s="7">
        <f t="shared" si="73"/>
        <v>1000000</v>
      </c>
      <c r="D230" s="13">
        <f ca="1">IF(A230&lt;$B$1,VLOOKUP(A230,[1]DI!$A$4:$B$15000,2,FALSE),0)</f>
        <v>0</v>
      </c>
      <c r="E230" s="14">
        <f t="shared" ca="1" si="65"/>
        <v>1</v>
      </c>
      <c r="F230" s="14">
        <f ca="1">(TRUNC(PRODUCT($E$12:$E229),16))</f>
        <v>1.0241182902672099</v>
      </c>
      <c r="G230" s="14">
        <f t="shared" si="74"/>
        <v>1</v>
      </c>
      <c r="H230" s="14">
        <f t="shared" ca="1" si="66"/>
        <v>1.0241182900000001</v>
      </c>
      <c r="I230" s="13">
        <f t="shared" si="75"/>
        <v>5.0000000000000001E-3</v>
      </c>
      <c r="J230" s="35">
        <f t="shared" si="76"/>
        <v>43763</v>
      </c>
      <c r="K230" s="2">
        <f t="shared" si="77"/>
        <v>147</v>
      </c>
      <c r="L230" s="18">
        <f t="shared" si="78"/>
        <v>148</v>
      </c>
      <c r="M230" s="12">
        <f t="shared" si="67"/>
        <v>1.002933485</v>
      </c>
      <c r="N230" s="12">
        <f t="shared" ca="1" si="68"/>
        <v>1.0271225260000001</v>
      </c>
      <c r="O230" s="18">
        <f t="shared" si="79"/>
        <v>0</v>
      </c>
      <c r="P230" s="14">
        <f t="shared" ca="1" si="69"/>
        <v>27122.526000000002</v>
      </c>
      <c r="Q230" s="21">
        <f t="shared" si="70"/>
        <v>0</v>
      </c>
      <c r="R230" s="14">
        <f t="shared" si="71"/>
        <v>0</v>
      </c>
      <c r="S230" s="4" t="str">
        <f t="shared" si="80"/>
        <v>J=</v>
      </c>
      <c r="T230" s="35">
        <f t="shared" si="81"/>
        <v>44119</v>
      </c>
      <c r="U230" s="3"/>
      <c r="V230" s="3"/>
      <c r="W230" s="98">
        <f>[2]Plan1!$A288</f>
        <v>45611</v>
      </c>
      <c r="X230" s="98" t="str">
        <f>[2]Plan1!$C288</f>
        <v>Proclamação da República</v>
      </c>
      <c r="Y230" s="88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3">
        <f t="shared" si="72"/>
        <v>43982</v>
      </c>
      <c r="B231" s="73">
        <f t="shared" ca="1" si="82"/>
        <v>1027122.526</v>
      </c>
      <c r="C231" s="7">
        <f t="shared" si="73"/>
        <v>1000000</v>
      </c>
      <c r="D231" s="13">
        <f ca="1">IF(A231&lt;$B$1,VLOOKUP(A231,[1]DI!$A$4:$B$15000,2,FALSE),0)</f>
        <v>0</v>
      </c>
      <c r="E231" s="14">
        <f t="shared" ca="1" si="65"/>
        <v>1</v>
      </c>
      <c r="F231" s="14">
        <f ca="1">(TRUNC(PRODUCT($E$12:$E230),16))</f>
        <v>1.0241182902672099</v>
      </c>
      <c r="G231" s="14">
        <f t="shared" si="74"/>
        <v>1</v>
      </c>
      <c r="H231" s="14">
        <f t="shared" ca="1" si="66"/>
        <v>1.0241182900000001</v>
      </c>
      <c r="I231" s="13">
        <f t="shared" si="75"/>
        <v>5.0000000000000001E-3</v>
      </c>
      <c r="J231" s="35">
        <f t="shared" si="76"/>
        <v>43763</v>
      </c>
      <c r="K231" s="2">
        <f t="shared" si="77"/>
        <v>147</v>
      </c>
      <c r="L231" s="18">
        <f t="shared" si="78"/>
        <v>148</v>
      </c>
      <c r="M231" s="12">
        <f t="shared" si="67"/>
        <v>1.002933485</v>
      </c>
      <c r="N231" s="12">
        <f t="shared" ca="1" si="68"/>
        <v>1.0271225260000001</v>
      </c>
      <c r="O231" s="18">
        <f t="shared" si="79"/>
        <v>0</v>
      </c>
      <c r="P231" s="14">
        <f t="shared" ca="1" si="69"/>
        <v>27122.526000000002</v>
      </c>
      <c r="Q231" s="21">
        <f t="shared" si="70"/>
        <v>0</v>
      </c>
      <c r="R231" s="14">
        <f t="shared" si="71"/>
        <v>0</v>
      </c>
      <c r="S231" s="4" t="str">
        <f t="shared" si="80"/>
        <v>J=</v>
      </c>
      <c r="T231" s="35">
        <f t="shared" si="81"/>
        <v>44119</v>
      </c>
      <c r="U231" s="3"/>
      <c r="V231" s="3"/>
      <c r="W231" s="98">
        <f>[2]Plan1!$A289</f>
        <v>45616</v>
      </c>
      <c r="X231" s="98" t="str">
        <f>[2]Plan1!$C289</f>
        <v>Dia Nacional de Zumbi e da Consciência Negra</v>
      </c>
      <c r="Y231" s="88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3">
        <f t="shared" si="72"/>
        <v>43983</v>
      </c>
      <c r="B232" s="73">
        <f t="shared" ca="1" si="82"/>
        <v>1027122.526</v>
      </c>
      <c r="C232" s="7">
        <f t="shared" si="73"/>
        <v>1000000</v>
      </c>
      <c r="D232" s="13">
        <f ca="1">IF(A232&lt;$B$1,VLOOKUP(A232,[1]DI!$A$4:$B$15000,2,FALSE),0)</f>
        <v>2.9000000000000005E-2</v>
      </c>
      <c r="E232" s="14">
        <f t="shared" ca="1" si="65"/>
        <v>1.00011345</v>
      </c>
      <c r="F232" s="14">
        <f ca="1">(TRUNC(PRODUCT($E$12:$E231),16))</f>
        <v>1.0241182902672099</v>
      </c>
      <c r="G232" s="14">
        <f t="shared" si="74"/>
        <v>1</v>
      </c>
      <c r="H232" s="14">
        <f t="shared" ca="1" si="66"/>
        <v>1.0241182900000001</v>
      </c>
      <c r="I232" s="13">
        <f t="shared" si="75"/>
        <v>5.0000000000000001E-3</v>
      </c>
      <c r="J232" s="35">
        <f t="shared" si="76"/>
        <v>43763</v>
      </c>
      <c r="K232" s="2">
        <f t="shared" si="77"/>
        <v>148</v>
      </c>
      <c r="L232" s="18">
        <f t="shared" si="78"/>
        <v>148</v>
      </c>
      <c r="M232" s="12">
        <f t="shared" si="67"/>
        <v>1.002933485</v>
      </c>
      <c r="N232" s="12">
        <f t="shared" ca="1" si="68"/>
        <v>1.0271225260000001</v>
      </c>
      <c r="O232" s="18">
        <f t="shared" si="79"/>
        <v>0</v>
      </c>
      <c r="P232" s="14">
        <f t="shared" ca="1" si="69"/>
        <v>27122.526000000002</v>
      </c>
      <c r="Q232" s="21">
        <f t="shared" si="70"/>
        <v>0</v>
      </c>
      <c r="R232" s="14">
        <f t="shared" si="71"/>
        <v>0</v>
      </c>
      <c r="S232" s="4" t="str">
        <f t="shared" si="80"/>
        <v>J=</v>
      </c>
      <c r="T232" s="35">
        <f t="shared" si="81"/>
        <v>44119</v>
      </c>
      <c r="U232" s="3"/>
      <c r="V232" s="3"/>
      <c r="W232" s="98">
        <f>[2]Plan1!$A290</f>
        <v>45651</v>
      </c>
      <c r="X232" s="98" t="str">
        <f>[2]Plan1!$C290</f>
        <v>Natal</v>
      </c>
      <c r="Y232" s="88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3">
        <f t="shared" si="72"/>
        <v>43984</v>
      </c>
      <c r="B233" s="73">
        <f t="shared" ca="1" si="82"/>
        <v>1027259.388</v>
      </c>
      <c r="C233" s="7">
        <f t="shared" si="73"/>
        <v>1000000</v>
      </c>
      <c r="D233" s="13">
        <f ca="1">IF(A233&lt;$B$1,VLOOKUP(A233,[1]DI!$A$4:$B$15000,2,FALSE),0)</f>
        <v>2.9000000000000005E-2</v>
      </c>
      <c r="E233" s="14">
        <f t="shared" ca="1" si="65"/>
        <v>1.00011345</v>
      </c>
      <c r="F233" s="14">
        <f ca="1">(TRUNC(PRODUCT($E$12:$E232),16))</f>
        <v>1.02423447648724</v>
      </c>
      <c r="G233" s="14">
        <f t="shared" si="74"/>
        <v>1</v>
      </c>
      <c r="H233" s="14">
        <f t="shared" ca="1" si="66"/>
        <v>1.0242344800000001</v>
      </c>
      <c r="I233" s="13">
        <f t="shared" si="75"/>
        <v>5.0000000000000001E-3</v>
      </c>
      <c r="J233" s="35">
        <f t="shared" si="76"/>
        <v>43763</v>
      </c>
      <c r="K233" s="2">
        <f t="shared" si="77"/>
        <v>149</v>
      </c>
      <c r="L233" s="18">
        <f t="shared" si="78"/>
        <v>149</v>
      </c>
      <c r="M233" s="12">
        <f t="shared" si="67"/>
        <v>1.0029533349999999</v>
      </c>
      <c r="N233" s="12">
        <f t="shared" ca="1" si="68"/>
        <v>1.0272593880000001</v>
      </c>
      <c r="O233" s="18">
        <f t="shared" si="79"/>
        <v>0</v>
      </c>
      <c r="P233" s="14">
        <f t="shared" ca="1" si="69"/>
        <v>27259.387999999999</v>
      </c>
      <c r="Q233" s="21">
        <f t="shared" si="70"/>
        <v>0</v>
      </c>
      <c r="R233" s="14">
        <f t="shared" si="71"/>
        <v>0</v>
      </c>
      <c r="S233" s="4" t="str">
        <f t="shared" si="80"/>
        <v>J=</v>
      </c>
      <c r="T233" s="35">
        <f t="shared" si="81"/>
        <v>44119</v>
      </c>
      <c r="U233" s="3"/>
      <c r="V233" s="3"/>
      <c r="W233" s="98">
        <f>[2]Plan1!$A291</f>
        <v>45658</v>
      </c>
      <c r="X233" s="98" t="str">
        <f>[2]Plan1!$C291</f>
        <v>Confraternização Universal</v>
      </c>
      <c r="Y233" s="88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3">
        <f t="shared" si="72"/>
        <v>43985</v>
      </c>
      <c r="B234" s="73">
        <f t="shared" ca="1" si="82"/>
        <v>1027396.26499999</v>
      </c>
      <c r="C234" s="7">
        <f t="shared" si="73"/>
        <v>1000000</v>
      </c>
      <c r="D234" s="13">
        <f ca="1">IF(A234&lt;$B$1,VLOOKUP(A234,[1]DI!$A$4:$B$15000,2,FALSE),0)</f>
        <v>2.9000000000000005E-2</v>
      </c>
      <c r="E234" s="14">
        <f t="shared" ca="1" si="65"/>
        <v>1.00011345</v>
      </c>
      <c r="F234" s="14">
        <f ca="1">(TRUNC(PRODUCT($E$12:$E233),16))</f>
        <v>1.0243506758886001</v>
      </c>
      <c r="G234" s="14">
        <f t="shared" si="74"/>
        <v>1</v>
      </c>
      <c r="H234" s="14">
        <f t="shared" ca="1" si="66"/>
        <v>1.02435068</v>
      </c>
      <c r="I234" s="13">
        <f t="shared" si="75"/>
        <v>5.0000000000000001E-3</v>
      </c>
      <c r="J234" s="35">
        <f t="shared" si="76"/>
        <v>43763</v>
      </c>
      <c r="K234" s="2">
        <f t="shared" si="77"/>
        <v>150</v>
      </c>
      <c r="L234" s="18">
        <f t="shared" si="78"/>
        <v>150</v>
      </c>
      <c r="M234" s="12">
        <f t="shared" si="67"/>
        <v>1.002973186</v>
      </c>
      <c r="N234" s="12">
        <f t="shared" ca="1" si="68"/>
        <v>1.0273962649999999</v>
      </c>
      <c r="O234" s="18">
        <f t="shared" si="79"/>
        <v>0</v>
      </c>
      <c r="P234" s="14">
        <f t="shared" ca="1" si="69"/>
        <v>27396.264999989999</v>
      </c>
      <c r="Q234" s="21">
        <f t="shared" si="70"/>
        <v>0</v>
      </c>
      <c r="R234" s="14">
        <f t="shared" si="71"/>
        <v>0</v>
      </c>
      <c r="S234" s="4" t="str">
        <f t="shared" si="80"/>
        <v>J=</v>
      </c>
      <c r="T234" s="35">
        <f t="shared" si="81"/>
        <v>44119</v>
      </c>
      <c r="U234" s="3"/>
      <c r="V234" s="3"/>
      <c r="W234" s="98">
        <f>[2]Plan1!$A292</f>
        <v>45719</v>
      </c>
      <c r="X234" s="98" t="str">
        <f>[2]Plan1!$C292</f>
        <v>Carnaval</v>
      </c>
      <c r="Y234" s="88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3">
        <f t="shared" si="72"/>
        <v>43986</v>
      </c>
      <c r="B235" s="73">
        <f t="shared" ca="1" si="82"/>
        <v>1027533.15699999</v>
      </c>
      <c r="C235" s="7">
        <f t="shared" si="73"/>
        <v>1000000</v>
      </c>
      <c r="D235" s="13">
        <f ca="1">IF(A235&lt;$B$1,VLOOKUP(A235,[1]DI!$A$4:$B$15000,2,FALSE),0)</f>
        <v>2.9000000000000005E-2</v>
      </c>
      <c r="E235" s="14">
        <f t="shared" ca="1" si="65"/>
        <v>1.00011345</v>
      </c>
      <c r="F235" s="14">
        <f ca="1">(TRUNC(PRODUCT($E$12:$E234),16))</f>
        <v>1.0244668884727799</v>
      </c>
      <c r="G235" s="14">
        <f t="shared" si="74"/>
        <v>1</v>
      </c>
      <c r="H235" s="14">
        <f t="shared" ca="1" si="66"/>
        <v>1.02446689</v>
      </c>
      <c r="I235" s="13">
        <f t="shared" si="75"/>
        <v>5.0000000000000001E-3</v>
      </c>
      <c r="J235" s="35">
        <f t="shared" si="76"/>
        <v>43763</v>
      </c>
      <c r="K235" s="2">
        <f t="shared" si="77"/>
        <v>151</v>
      </c>
      <c r="L235" s="18">
        <f t="shared" si="78"/>
        <v>151</v>
      </c>
      <c r="M235" s="12">
        <f t="shared" si="67"/>
        <v>1.002993037</v>
      </c>
      <c r="N235" s="12">
        <f t="shared" ca="1" si="68"/>
        <v>1.0275331569999999</v>
      </c>
      <c r="O235" s="18">
        <f t="shared" si="79"/>
        <v>0</v>
      </c>
      <c r="P235" s="14">
        <f t="shared" ca="1" si="69"/>
        <v>27533.156999989998</v>
      </c>
      <c r="Q235" s="21">
        <f t="shared" si="70"/>
        <v>0</v>
      </c>
      <c r="R235" s="14">
        <f t="shared" si="71"/>
        <v>0</v>
      </c>
      <c r="S235" s="4" t="str">
        <f t="shared" si="80"/>
        <v>J=</v>
      </c>
      <c r="T235" s="35">
        <f t="shared" si="81"/>
        <v>44119</v>
      </c>
      <c r="U235" s="3"/>
      <c r="V235" s="3"/>
      <c r="W235" s="98">
        <f>[2]Plan1!$A293</f>
        <v>45720</v>
      </c>
      <c r="X235" s="98" t="str">
        <f>[2]Plan1!$C293</f>
        <v>Carnaval</v>
      </c>
      <c r="Y235" s="88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3">
        <f t="shared" si="72"/>
        <v>43987</v>
      </c>
      <c r="B236" s="73">
        <f t="shared" ca="1" si="82"/>
        <v>1027670.064</v>
      </c>
      <c r="C236" s="7">
        <f t="shared" si="73"/>
        <v>1000000</v>
      </c>
      <c r="D236" s="13">
        <f ca="1">IF(A236&lt;$B$1,VLOOKUP(A236,[1]DI!$A$4:$B$15000,2,FALSE),0)</f>
        <v>2.9000000000000005E-2</v>
      </c>
      <c r="E236" s="14">
        <f t="shared" ca="1" si="65"/>
        <v>1.00011345</v>
      </c>
      <c r="F236" s="14">
        <f ca="1">(TRUNC(PRODUCT($E$12:$E235),16))</f>
        <v>1.02458311424127</v>
      </c>
      <c r="G236" s="14">
        <f t="shared" si="74"/>
        <v>1</v>
      </c>
      <c r="H236" s="14">
        <f t="shared" ca="1" si="66"/>
        <v>1.02458311</v>
      </c>
      <c r="I236" s="13">
        <f t="shared" si="75"/>
        <v>5.0000000000000001E-3</v>
      </c>
      <c r="J236" s="35">
        <f t="shared" si="76"/>
        <v>43763</v>
      </c>
      <c r="K236" s="2">
        <f t="shared" si="77"/>
        <v>152</v>
      </c>
      <c r="L236" s="18">
        <f t="shared" si="78"/>
        <v>152</v>
      </c>
      <c r="M236" s="12">
        <f t="shared" si="67"/>
        <v>1.003012888</v>
      </c>
      <c r="N236" s="12">
        <f t="shared" ca="1" si="68"/>
        <v>1.027670064</v>
      </c>
      <c r="O236" s="18">
        <f t="shared" si="79"/>
        <v>0</v>
      </c>
      <c r="P236" s="14">
        <f t="shared" ca="1" si="69"/>
        <v>27670.063999999998</v>
      </c>
      <c r="Q236" s="21">
        <f t="shared" si="70"/>
        <v>0</v>
      </c>
      <c r="R236" s="14">
        <f t="shared" si="71"/>
        <v>0</v>
      </c>
      <c r="S236" s="4" t="str">
        <f t="shared" si="80"/>
        <v>J=</v>
      </c>
      <c r="T236" s="35">
        <f t="shared" si="81"/>
        <v>44119</v>
      </c>
      <c r="U236" s="3"/>
      <c r="V236" s="3"/>
      <c r="W236" s="98">
        <f>[2]Plan1!$A294</f>
        <v>45765</v>
      </c>
      <c r="X236" s="98" t="str">
        <f>[2]Plan1!$C294</f>
        <v>Paixão de Cristo</v>
      </c>
      <c r="Y236" s="88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3">
        <f t="shared" si="72"/>
        <v>43988</v>
      </c>
      <c r="B237" s="73">
        <f t="shared" ca="1" si="82"/>
        <v>1027806.99699999</v>
      </c>
      <c r="C237" s="7">
        <f t="shared" si="73"/>
        <v>1000000</v>
      </c>
      <c r="D237" s="13">
        <f ca="1">IF(A237&lt;$B$1,VLOOKUP(A237,[1]DI!$A$4:$B$15000,2,FALSE),0)</f>
        <v>0</v>
      </c>
      <c r="E237" s="14">
        <f t="shared" ca="1" si="65"/>
        <v>1</v>
      </c>
      <c r="F237" s="14">
        <f ca="1">(TRUNC(PRODUCT($E$12:$E236),16))</f>
        <v>1.0246993531955899</v>
      </c>
      <c r="G237" s="14">
        <f t="shared" si="74"/>
        <v>1</v>
      </c>
      <c r="H237" s="14">
        <f t="shared" ca="1" si="66"/>
        <v>1.0246993499999999</v>
      </c>
      <c r="I237" s="13">
        <f t="shared" si="75"/>
        <v>5.0000000000000001E-3</v>
      </c>
      <c r="J237" s="35">
        <f t="shared" si="76"/>
        <v>43763</v>
      </c>
      <c r="K237" s="2">
        <f t="shared" si="77"/>
        <v>152</v>
      </c>
      <c r="L237" s="18">
        <f t="shared" si="78"/>
        <v>153</v>
      </c>
      <c r="M237" s="12">
        <f t="shared" si="67"/>
        <v>1.0030327400000001</v>
      </c>
      <c r="N237" s="12">
        <f t="shared" ca="1" si="68"/>
        <v>1.0278069969999999</v>
      </c>
      <c r="O237" s="18">
        <f t="shared" si="79"/>
        <v>0</v>
      </c>
      <c r="P237" s="14">
        <f t="shared" ca="1" si="69"/>
        <v>27806.996999989999</v>
      </c>
      <c r="Q237" s="21">
        <f t="shared" si="70"/>
        <v>0</v>
      </c>
      <c r="R237" s="14">
        <f t="shared" si="71"/>
        <v>0</v>
      </c>
      <c r="S237" s="4" t="str">
        <f t="shared" si="80"/>
        <v>J=</v>
      </c>
      <c r="T237" s="35">
        <f t="shared" si="81"/>
        <v>44119</v>
      </c>
      <c r="U237" s="3"/>
      <c r="V237" s="3"/>
      <c r="W237" s="98">
        <f>[2]Plan1!$A295</f>
        <v>45768</v>
      </c>
      <c r="X237" s="98" t="str">
        <f>[2]Plan1!$C295</f>
        <v>Tiradentes</v>
      </c>
      <c r="Y237" s="88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3">
        <f t="shared" si="72"/>
        <v>43989</v>
      </c>
      <c r="B238" s="73">
        <f t="shared" ca="1" si="82"/>
        <v>1027806.99699999</v>
      </c>
      <c r="C238" s="7">
        <f t="shared" si="73"/>
        <v>1000000</v>
      </c>
      <c r="D238" s="13">
        <f ca="1">IF(A238&lt;$B$1,VLOOKUP(A238,[1]DI!$A$4:$B$15000,2,FALSE),0)</f>
        <v>0</v>
      </c>
      <c r="E238" s="14">
        <f t="shared" ca="1" si="65"/>
        <v>1</v>
      </c>
      <c r="F238" s="14">
        <f ca="1">(TRUNC(PRODUCT($E$12:$E237),16))</f>
        <v>1.0246993531955899</v>
      </c>
      <c r="G238" s="14">
        <f t="shared" si="74"/>
        <v>1</v>
      </c>
      <c r="H238" s="14">
        <f t="shared" ca="1" si="66"/>
        <v>1.0246993499999999</v>
      </c>
      <c r="I238" s="13">
        <f t="shared" si="75"/>
        <v>5.0000000000000001E-3</v>
      </c>
      <c r="J238" s="35">
        <f t="shared" si="76"/>
        <v>43763</v>
      </c>
      <c r="K238" s="2">
        <f t="shared" si="77"/>
        <v>152</v>
      </c>
      <c r="L238" s="18">
        <f t="shared" si="78"/>
        <v>153</v>
      </c>
      <c r="M238" s="12">
        <f t="shared" si="67"/>
        <v>1.0030327400000001</v>
      </c>
      <c r="N238" s="12">
        <f t="shared" ca="1" si="68"/>
        <v>1.0278069969999999</v>
      </c>
      <c r="O238" s="18">
        <f t="shared" si="79"/>
        <v>0</v>
      </c>
      <c r="P238" s="14">
        <f t="shared" ca="1" si="69"/>
        <v>27806.996999989999</v>
      </c>
      <c r="Q238" s="21">
        <f t="shared" si="70"/>
        <v>0</v>
      </c>
      <c r="R238" s="14">
        <f t="shared" si="71"/>
        <v>0</v>
      </c>
      <c r="S238" s="4" t="str">
        <f t="shared" si="80"/>
        <v>J=</v>
      </c>
      <c r="T238" s="35">
        <f t="shared" si="81"/>
        <v>44119</v>
      </c>
      <c r="U238" s="3"/>
      <c r="V238" s="3"/>
      <c r="W238" s="98">
        <f>[2]Plan1!$A296</f>
        <v>45778</v>
      </c>
      <c r="X238" s="98" t="str">
        <f>[2]Plan1!$C296</f>
        <v>Dia do Trabalho</v>
      </c>
      <c r="Y238" s="88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3">
        <f t="shared" si="72"/>
        <v>43990</v>
      </c>
      <c r="B239" s="73">
        <f t="shared" ca="1" si="82"/>
        <v>1027806.99699999</v>
      </c>
      <c r="C239" s="7">
        <f t="shared" si="73"/>
        <v>1000000</v>
      </c>
      <c r="D239" s="13">
        <f ca="1">IF(A239&lt;$B$1,VLOOKUP(A239,[1]DI!$A$4:$B$15000,2,FALSE),0)</f>
        <v>2.9000000000000005E-2</v>
      </c>
      <c r="E239" s="14">
        <f t="shared" ca="1" si="65"/>
        <v>1.00011345</v>
      </c>
      <c r="F239" s="14">
        <f ca="1">(TRUNC(PRODUCT($E$12:$E238),16))</f>
        <v>1.0246993531955899</v>
      </c>
      <c r="G239" s="14">
        <f t="shared" si="74"/>
        <v>1</v>
      </c>
      <c r="H239" s="14">
        <f t="shared" ca="1" si="66"/>
        <v>1.0246993499999999</v>
      </c>
      <c r="I239" s="13">
        <f t="shared" si="75"/>
        <v>5.0000000000000001E-3</v>
      </c>
      <c r="J239" s="35">
        <f t="shared" si="76"/>
        <v>43763</v>
      </c>
      <c r="K239" s="2">
        <f t="shared" si="77"/>
        <v>153</v>
      </c>
      <c r="L239" s="18">
        <f t="shared" si="78"/>
        <v>153</v>
      </c>
      <c r="M239" s="12">
        <f t="shared" si="67"/>
        <v>1.0030327400000001</v>
      </c>
      <c r="N239" s="12">
        <f t="shared" ca="1" si="68"/>
        <v>1.0278069969999999</v>
      </c>
      <c r="O239" s="18">
        <f t="shared" si="79"/>
        <v>0</v>
      </c>
      <c r="P239" s="14">
        <f t="shared" ca="1" si="69"/>
        <v>27806.996999989999</v>
      </c>
      <c r="Q239" s="21">
        <f t="shared" si="70"/>
        <v>0</v>
      </c>
      <c r="R239" s="14">
        <f t="shared" si="71"/>
        <v>0</v>
      </c>
      <c r="S239" s="4" t="str">
        <f t="shared" si="80"/>
        <v>J=</v>
      </c>
      <c r="T239" s="35">
        <f t="shared" si="81"/>
        <v>44119</v>
      </c>
      <c r="U239" s="3"/>
      <c r="V239" s="3"/>
      <c r="W239" s="98">
        <f>[2]Plan1!$A297</f>
        <v>45827</v>
      </c>
      <c r="X239" s="98" t="str">
        <f>[2]Plan1!$C297</f>
        <v>Corpus Christi</v>
      </c>
      <c r="Y239" s="88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3">
        <f t="shared" si="72"/>
        <v>43991</v>
      </c>
      <c r="B240" s="73">
        <f t="shared" ca="1" si="82"/>
        <v>1027943.95399999</v>
      </c>
      <c r="C240" s="7">
        <f t="shared" si="73"/>
        <v>1000000</v>
      </c>
      <c r="D240" s="13">
        <f ca="1">IF(A240&lt;$B$1,VLOOKUP(A240,[1]DI!$A$4:$B$15000,2,FALSE),0)</f>
        <v>2.9000000000000005E-2</v>
      </c>
      <c r="E240" s="14">
        <f t="shared" ca="1" si="65"/>
        <v>1.00011345</v>
      </c>
      <c r="F240" s="14">
        <f ca="1">(TRUNC(PRODUCT($E$12:$E239),16))</f>
        <v>1.0248156053372099</v>
      </c>
      <c r="G240" s="14">
        <f t="shared" si="74"/>
        <v>1</v>
      </c>
      <c r="H240" s="14">
        <f t="shared" ca="1" si="66"/>
        <v>1.0248156100000001</v>
      </c>
      <c r="I240" s="13">
        <f t="shared" si="75"/>
        <v>5.0000000000000001E-3</v>
      </c>
      <c r="J240" s="35">
        <f t="shared" si="76"/>
        <v>43763</v>
      </c>
      <c r="K240" s="2">
        <f t="shared" si="77"/>
        <v>154</v>
      </c>
      <c r="L240" s="18">
        <f t="shared" si="78"/>
        <v>154</v>
      </c>
      <c r="M240" s="12">
        <f t="shared" si="67"/>
        <v>1.003052592</v>
      </c>
      <c r="N240" s="12">
        <f t="shared" ca="1" si="68"/>
        <v>1.0279439539999999</v>
      </c>
      <c r="O240" s="18">
        <f t="shared" si="79"/>
        <v>0</v>
      </c>
      <c r="P240" s="14">
        <f t="shared" ca="1" si="69"/>
        <v>27943.953999990001</v>
      </c>
      <c r="Q240" s="21">
        <f t="shared" si="70"/>
        <v>0</v>
      </c>
      <c r="R240" s="14">
        <f t="shared" si="71"/>
        <v>0</v>
      </c>
      <c r="S240" s="4" t="str">
        <f t="shared" si="80"/>
        <v>J=</v>
      </c>
      <c r="T240" s="35">
        <f t="shared" si="81"/>
        <v>44119</v>
      </c>
      <c r="U240" s="3"/>
      <c r="V240" s="3"/>
      <c r="W240" s="98">
        <f>[2]Plan1!$A298</f>
        <v>45907</v>
      </c>
      <c r="X240" s="98" t="str">
        <f>[2]Plan1!$C298</f>
        <v>Independência do Brasil</v>
      </c>
      <c r="Y240" s="88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3">
        <f t="shared" si="72"/>
        <v>43992</v>
      </c>
      <c r="B241" s="73">
        <f t="shared" ca="1" si="82"/>
        <v>1028080.916</v>
      </c>
      <c r="C241" s="7">
        <f t="shared" si="73"/>
        <v>1000000</v>
      </c>
      <c r="D241" s="13">
        <f ca="1">IF(A241&lt;$B$1,VLOOKUP(A241,[1]DI!$A$4:$B$15000,2,FALSE),0)</f>
        <v>2.9000000000000005E-2</v>
      </c>
      <c r="E241" s="14">
        <f t="shared" ca="1" si="65"/>
        <v>1.00011345</v>
      </c>
      <c r="F241" s="14">
        <f ca="1">(TRUNC(PRODUCT($E$12:$E240),16))</f>
        <v>1.02493187066763</v>
      </c>
      <c r="G241" s="14">
        <f t="shared" si="74"/>
        <v>1</v>
      </c>
      <c r="H241" s="14">
        <f t="shared" ca="1" si="66"/>
        <v>1.0249318700000001</v>
      </c>
      <c r="I241" s="13">
        <f t="shared" si="75"/>
        <v>5.0000000000000001E-3</v>
      </c>
      <c r="J241" s="35">
        <f t="shared" si="76"/>
        <v>43763</v>
      </c>
      <c r="K241" s="2">
        <f t="shared" si="77"/>
        <v>155</v>
      </c>
      <c r="L241" s="18">
        <f t="shared" si="78"/>
        <v>155</v>
      </c>
      <c r="M241" s="12">
        <f t="shared" si="67"/>
        <v>1.0030724440000001</v>
      </c>
      <c r="N241" s="12">
        <f t="shared" ca="1" si="68"/>
        <v>1.028080916</v>
      </c>
      <c r="O241" s="18">
        <f t="shared" si="79"/>
        <v>0</v>
      </c>
      <c r="P241" s="14">
        <f t="shared" ca="1" si="69"/>
        <v>28080.916000000001</v>
      </c>
      <c r="Q241" s="21">
        <f t="shared" si="70"/>
        <v>0</v>
      </c>
      <c r="R241" s="14">
        <f t="shared" si="71"/>
        <v>0</v>
      </c>
      <c r="S241" s="4" t="str">
        <f t="shared" si="80"/>
        <v>J=</v>
      </c>
      <c r="T241" s="35">
        <f t="shared" si="81"/>
        <v>44119</v>
      </c>
      <c r="U241" s="3"/>
      <c r="V241" s="3"/>
      <c r="W241" s="98">
        <f>[2]Plan1!$A299</f>
        <v>45942</v>
      </c>
      <c r="X241" s="98" t="str">
        <f>[2]Plan1!$C299</f>
        <v>Nossa Sr.a Aparecida - Padroeira do Brasil</v>
      </c>
      <c r="Y241" s="88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3">
        <f t="shared" si="72"/>
        <v>43993</v>
      </c>
      <c r="B242" s="73">
        <f t="shared" ca="1" si="82"/>
        <v>1028217.903</v>
      </c>
      <c r="C242" s="7">
        <f t="shared" si="73"/>
        <v>1000000</v>
      </c>
      <c r="D242" s="13">
        <f ca="1">IF(A242&lt;$B$1,VLOOKUP(A242,[1]DI!$A$4:$B$15000,2,FALSE),0)</f>
        <v>0</v>
      </c>
      <c r="E242" s="14">
        <f t="shared" ca="1" si="65"/>
        <v>1</v>
      </c>
      <c r="F242" s="14">
        <f ca="1">(TRUNC(PRODUCT($E$12:$E241),16))</f>
        <v>1.0250481491883601</v>
      </c>
      <c r="G242" s="14">
        <f t="shared" si="74"/>
        <v>1</v>
      </c>
      <c r="H242" s="14">
        <f t="shared" ca="1" si="66"/>
        <v>1.0250481499999999</v>
      </c>
      <c r="I242" s="13">
        <f t="shared" si="75"/>
        <v>5.0000000000000001E-3</v>
      </c>
      <c r="J242" s="35">
        <f t="shared" si="76"/>
        <v>43763</v>
      </c>
      <c r="K242" s="2">
        <f t="shared" si="77"/>
        <v>155</v>
      </c>
      <c r="L242" s="18">
        <f t="shared" si="78"/>
        <v>156</v>
      </c>
      <c r="M242" s="12">
        <f t="shared" si="67"/>
        <v>1.003092297</v>
      </c>
      <c r="N242" s="12">
        <f t="shared" ca="1" si="68"/>
        <v>1.028217903</v>
      </c>
      <c r="O242" s="18">
        <f t="shared" si="79"/>
        <v>0</v>
      </c>
      <c r="P242" s="14">
        <f t="shared" ca="1" si="69"/>
        <v>28217.902999999998</v>
      </c>
      <c r="Q242" s="21">
        <f t="shared" si="70"/>
        <v>0</v>
      </c>
      <c r="R242" s="14">
        <f t="shared" si="71"/>
        <v>0</v>
      </c>
      <c r="S242" s="4" t="str">
        <f t="shared" si="80"/>
        <v>J=</v>
      </c>
      <c r="T242" s="35">
        <f t="shared" si="81"/>
        <v>44119</v>
      </c>
      <c r="U242" s="3"/>
      <c r="V242" s="3"/>
      <c r="W242" s="98">
        <f>[2]Plan1!$A300</f>
        <v>45963</v>
      </c>
      <c r="X242" s="98" t="str">
        <f>[2]Plan1!$C300</f>
        <v>Finados</v>
      </c>
      <c r="Y242" s="88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3">
        <f t="shared" si="72"/>
        <v>43994</v>
      </c>
      <c r="B243" s="73">
        <f t="shared" ca="1" si="82"/>
        <v>1028217.903</v>
      </c>
      <c r="C243" s="7">
        <f t="shared" si="73"/>
        <v>1000000</v>
      </c>
      <c r="D243" s="13">
        <f ca="1">IF(A243&lt;$B$1,VLOOKUP(A243,[1]DI!$A$4:$B$15000,2,FALSE),0)</f>
        <v>2.9000000000000005E-2</v>
      </c>
      <c r="E243" s="14">
        <f t="shared" ca="1" si="65"/>
        <v>1.00011345</v>
      </c>
      <c r="F243" s="14">
        <f ca="1">(TRUNC(PRODUCT($E$12:$E242),16))</f>
        <v>1.0250481491883601</v>
      </c>
      <c r="G243" s="14">
        <f t="shared" si="74"/>
        <v>1</v>
      </c>
      <c r="H243" s="14">
        <f t="shared" ca="1" si="66"/>
        <v>1.0250481499999999</v>
      </c>
      <c r="I243" s="13">
        <f t="shared" si="75"/>
        <v>5.0000000000000001E-3</v>
      </c>
      <c r="J243" s="35">
        <f t="shared" si="76"/>
        <v>43763</v>
      </c>
      <c r="K243" s="2">
        <f t="shared" si="77"/>
        <v>156</v>
      </c>
      <c r="L243" s="18">
        <f t="shared" si="78"/>
        <v>156</v>
      </c>
      <c r="M243" s="12">
        <f t="shared" si="67"/>
        <v>1.003092297</v>
      </c>
      <c r="N243" s="12">
        <f t="shared" ca="1" si="68"/>
        <v>1.028217903</v>
      </c>
      <c r="O243" s="18">
        <f t="shared" si="79"/>
        <v>0</v>
      </c>
      <c r="P243" s="14">
        <f t="shared" ca="1" si="69"/>
        <v>28217.902999999998</v>
      </c>
      <c r="Q243" s="21">
        <f t="shared" si="70"/>
        <v>0</v>
      </c>
      <c r="R243" s="14">
        <f t="shared" si="71"/>
        <v>0</v>
      </c>
      <c r="S243" s="4" t="str">
        <f t="shared" si="80"/>
        <v>J=</v>
      </c>
      <c r="T243" s="35">
        <f t="shared" si="81"/>
        <v>44119</v>
      </c>
      <c r="U243" s="3"/>
      <c r="V243" s="3"/>
      <c r="W243" s="98">
        <f>[2]Plan1!$A301</f>
        <v>45976</v>
      </c>
      <c r="X243" s="98" t="str">
        <f>[2]Plan1!$C301</f>
        <v>Proclamação da República</v>
      </c>
      <c r="Y243" s="88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3">
        <f t="shared" si="72"/>
        <v>43995</v>
      </c>
      <c r="B244" s="73">
        <f t="shared" ca="1" si="82"/>
        <v>1028354.9059999899</v>
      </c>
      <c r="C244" s="7">
        <f t="shared" si="73"/>
        <v>1000000</v>
      </c>
      <c r="D244" s="13">
        <f ca="1">IF(A244&lt;$B$1,VLOOKUP(A244,[1]DI!$A$4:$B$15000,2,FALSE),0)</f>
        <v>0</v>
      </c>
      <c r="E244" s="14">
        <f t="shared" ca="1" si="65"/>
        <v>1</v>
      </c>
      <c r="F244" s="14">
        <f ca="1">(TRUNC(PRODUCT($E$12:$E243),16))</f>
        <v>1.02516444090088</v>
      </c>
      <c r="G244" s="14">
        <f t="shared" si="74"/>
        <v>1</v>
      </c>
      <c r="H244" s="14">
        <f t="shared" ca="1" si="66"/>
        <v>1.02516444</v>
      </c>
      <c r="I244" s="13">
        <f t="shared" si="75"/>
        <v>5.0000000000000001E-3</v>
      </c>
      <c r="J244" s="35">
        <f t="shared" si="76"/>
        <v>43763</v>
      </c>
      <c r="K244" s="2">
        <f t="shared" si="77"/>
        <v>156</v>
      </c>
      <c r="L244" s="18">
        <f t="shared" si="78"/>
        <v>157</v>
      </c>
      <c r="M244" s="12">
        <f t="shared" si="67"/>
        <v>1.00311215</v>
      </c>
      <c r="N244" s="12">
        <f t="shared" ca="1" si="68"/>
        <v>1.0283549059999999</v>
      </c>
      <c r="O244" s="18">
        <f t="shared" si="79"/>
        <v>0</v>
      </c>
      <c r="P244" s="14">
        <f t="shared" ca="1" si="69"/>
        <v>28354.905999989998</v>
      </c>
      <c r="Q244" s="21">
        <f t="shared" si="70"/>
        <v>0</v>
      </c>
      <c r="R244" s="14">
        <f t="shared" si="71"/>
        <v>0</v>
      </c>
      <c r="S244" s="4" t="str">
        <f t="shared" si="80"/>
        <v>J=</v>
      </c>
      <c r="T244" s="35">
        <f t="shared" si="81"/>
        <v>44119</v>
      </c>
      <c r="U244" s="3"/>
      <c r="V244" s="3"/>
      <c r="W244" s="98">
        <f>[2]Plan1!$A302</f>
        <v>45981</v>
      </c>
      <c r="X244" s="98" t="str">
        <f>[2]Plan1!$C302</f>
        <v>Dia Nacional de Zumbi e da Consciência Negra</v>
      </c>
      <c r="Y244" s="88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3">
        <f t="shared" si="72"/>
        <v>43996</v>
      </c>
      <c r="B245" s="73">
        <f t="shared" ca="1" si="82"/>
        <v>1028354.9059999899</v>
      </c>
      <c r="C245" s="7">
        <f t="shared" si="73"/>
        <v>1000000</v>
      </c>
      <c r="D245" s="13">
        <f ca="1">IF(A245&lt;$B$1,VLOOKUP(A245,[1]DI!$A$4:$B$15000,2,FALSE),0)</f>
        <v>0</v>
      </c>
      <c r="E245" s="14">
        <f t="shared" ca="1" si="65"/>
        <v>1</v>
      </c>
      <c r="F245" s="14">
        <f ca="1">(TRUNC(PRODUCT($E$12:$E244),16))</f>
        <v>1.02516444090088</v>
      </c>
      <c r="G245" s="14">
        <f t="shared" si="74"/>
        <v>1</v>
      </c>
      <c r="H245" s="14">
        <f t="shared" ca="1" si="66"/>
        <v>1.02516444</v>
      </c>
      <c r="I245" s="13">
        <f t="shared" si="75"/>
        <v>5.0000000000000001E-3</v>
      </c>
      <c r="J245" s="35">
        <f t="shared" si="76"/>
        <v>43763</v>
      </c>
      <c r="K245" s="2">
        <f t="shared" si="77"/>
        <v>156</v>
      </c>
      <c r="L245" s="18">
        <f t="shared" si="78"/>
        <v>157</v>
      </c>
      <c r="M245" s="12">
        <f t="shared" si="67"/>
        <v>1.00311215</v>
      </c>
      <c r="N245" s="12">
        <f t="shared" ca="1" si="68"/>
        <v>1.0283549059999999</v>
      </c>
      <c r="O245" s="18">
        <f t="shared" si="79"/>
        <v>0</v>
      </c>
      <c r="P245" s="14">
        <f t="shared" ca="1" si="69"/>
        <v>28354.905999989998</v>
      </c>
      <c r="Q245" s="21">
        <f t="shared" si="70"/>
        <v>0</v>
      </c>
      <c r="R245" s="14">
        <f t="shared" si="71"/>
        <v>0</v>
      </c>
      <c r="S245" s="4" t="str">
        <f t="shared" si="80"/>
        <v>J=</v>
      </c>
      <c r="T245" s="35">
        <f t="shared" si="81"/>
        <v>44119</v>
      </c>
      <c r="U245" s="3"/>
      <c r="V245" s="3"/>
      <c r="W245" s="98">
        <f>[2]Plan1!$A303</f>
        <v>46016</v>
      </c>
      <c r="X245" s="98" t="str">
        <f>[2]Plan1!$C303</f>
        <v>Natal</v>
      </c>
      <c r="Y245" s="88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3">
        <f t="shared" si="72"/>
        <v>43997</v>
      </c>
      <c r="B246" s="73">
        <f t="shared" ca="1" si="82"/>
        <v>1028354.9059999899</v>
      </c>
      <c r="C246" s="7">
        <f t="shared" si="73"/>
        <v>1000000</v>
      </c>
      <c r="D246" s="13">
        <f ca="1">IF(A246&lt;$B$1,VLOOKUP(A246,[1]DI!$A$4:$B$15000,2,FALSE),0)</f>
        <v>2.9000000000000005E-2</v>
      </c>
      <c r="E246" s="14">
        <f t="shared" ca="1" si="65"/>
        <v>1.00011345</v>
      </c>
      <c r="F246" s="14">
        <f ca="1">(TRUNC(PRODUCT($E$12:$E245),16))</f>
        <v>1.02516444090088</v>
      </c>
      <c r="G246" s="14">
        <f t="shared" si="74"/>
        <v>1</v>
      </c>
      <c r="H246" s="14">
        <f t="shared" ca="1" si="66"/>
        <v>1.02516444</v>
      </c>
      <c r="I246" s="13">
        <f t="shared" si="75"/>
        <v>5.0000000000000001E-3</v>
      </c>
      <c r="J246" s="35">
        <f t="shared" si="76"/>
        <v>43763</v>
      </c>
      <c r="K246" s="2">
        <f t="shared" si="77"/>
        <v>157</v>
      </c>
      <c r="L246" s="18">
        <f t="shared" si="78"/>
        <v>157</v>
      </c>
      <c r="M246" s="12">
        <f t="shared" si="67"/>
        <v>1.00311215</v>
      </c>
      <c r="N246" s="12">
        <f t="shared" ca="1" si="68"/>
        <v>1.0283549059999999</v>
      </c>
      <c r="O246" s="18">
        <f t="shared" si="79"/>
        <v>0</v>
      </c>
      <c r="P246" s="14">
        <f t="shared" ca="1" si="69"/>
        <v>28354.905999989998</v>
      </c>
      <c r="Q246" s="21">
        <f t="shared" si="70"/>
        <v>0</v>
      </c>
      <c r="R246" s="14">
        <f t="shared" si="71"/>
        <v>0</v>
      </c>
      <c r="S246" s="4" t="str">
        <f t="shared" si="80"/>
        <v>J=</v>
      </c>
      <c r="T246" s="35">
        <f t="shared" si="81"/>
        <v>44119</v>
      </c>
      <c r="U246" s="3"/>
      <c r="V246" s="3"/>
      <c r="W246" s="98">
        <f>[2]Plan1!$A304</f>
        <v>46023</v>
      </c>
      <c r="X246" s="98" t="str">
        <f>[2]Plan1!$C304</f>
        <v>Confraternização Universal</v>
      </c>
      <c r="Y246" s="88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3">
        <f t="shared" si="72"/>
        <v>43998</v>
      </c>
      <c r="B247" s="73">
        <f t="shared" ca="1" si="82"/>
        <v>1028491.933</v>
      </c>
      <c r="C247" s="7">
        <f t="shared" si="73"/>
        <v>1000000</v>
      </c>
      <c r="D247" s="13">
        <f ca="1">IF(A247&lt;$B$1,VLOOKUP(A247,[1]DI!$A$4:$B$15000,2,FALSE),0)</f>
        <v>2.9000000000000005E-2</v>
      </c>
      <c r="E247" s="14">
        <f t="shared" ca="1" si="65"/>
        <v>1.00011345</v>
      </c>
      <c r="F247" s="14">
        <f ca="1">(TRUNC(PRODUCT($E$12:$E246),16))</f>
        <v>1.0252807458066999</v>
      </c>
      <c r="G247" s="14">
        <f t="shared" si="74"/>
        <v>1</v>
      </c>
      <c r="H247" s="14">
        <f t="shared" ca="1" si="66"/>
        <v>1.0252807500000001</v>
      </c>
      <c r="I247" s="13">
        <f t="shared" si="75"/>
        <v>5.0000000000000001E-3</v>
      </c>
      <c r="J247" s="35">
        <f t="shared" si="76"/>
        <v>43763</v>
      </c>
      <c r="K247" s="2">
        <f t="shared" si="77"/>
        <v>158</v>
      </c>
      <c r="L247" s="18">
        <f t="shared" si="78"/>
        <v>158</v>
      </c>
      <c r="M247" s="12">
        <f t="shared" si="67"/>
        <v>1.003132004</v>
      </c>
      <c r="N247" s="12">
        <f t="shared" ca="1" si="68"/>
        <v>1.028491933</v>
      </c>
      <c r="O247" s="18">
        <f t="shared" si="79"/>
        <v>0</v>
      </c>
      <c r="P247" s="14">
        <f t="shared" ca="1" si="69"/>
        <v>28491.933000000001</v>
      </c>
      <c r="Q247" s="21">
        <f t="shared" si="70"/>
        <v>0</v>
      </c>
      <c r="R247" s="14">
        <f t="shared" si="71"/>
        <v>0</v>
      </c>
      <c r="S247" s="4" t="str">
        <f t="shared" si="80"/>
        <v>J=</v>
      </c>
      <c r="T247" s="35">
        <f t="shared" si="81"/>
        <v>44119</v>
      </c>
      <c r="U247" s="3"/>
      <c r="V247" s="3"/>
      <c r="W247" s="98">
        <f>[2]Plan1!$A305</f>
        <v>46069</v>
      </c>
      <c r="X247" s="98" t="str">
        <f>[2]Plan1!$C305</f>
        <v>Carnaval</v>
      </c>
      <c r="Y247" s="88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3">
        <f t="shared" si="72"/>
        <v>43999</v>
      </c>
      <c r="B248" s="73">
        <f t="shared" ca="1" si="82"/>
        <v>1028628.966</v>
      </c>
      <c r="C248" s="7">
        <f t="shared" si="73"/>
        <v>1000000</v>
      </c>
      <c r="D248" s="13">
        <f ca="1">IF(A248&lt;$B$1,VLOOKUP(A248,[1]DI!$A$4:$B$15000,2,FALSE),0)</f>
        <v>2.9000000000000005E-2</v>
      </c>
      <c r="E248" s="14">
        <f t="shared" ca="1" si="65"/>
        <v>1.00011345</v>
      </c>
      <c r="F248" s="14">
        <f ca="1">(TRUNC(PRODUCT($E$12:$E247),16))</f>
        <v>1.02539706390732</v>
      </c>
      <c r="G248" s="14">
        <f t="shared" si="74"/>
        <v>1</v>
      </c>
      <c r="H248" s="14">
        <f t="shared" ca="1" si="66"/>
        <v>1.02539706</v>
      </c>
      <c r="I248" s="13">
        <f t="shared" si="75"/>
        <v>5.0000000000000001E-3</v>
      </c>
      <c r="J248" s="35">
        <f t="shared" si="76"/>
        <v>43763</v>
      </c>
      <c r="K248" s="2">
        <f t="shared" si="77"/>
        <v>159</v>
      </c>
      <c r="L248" s="18">
        <f t="shared" si="78"/>
        <v>159</v>
      </c>
      <c r="M248" s="12">
        <f t="shared" si="67"/>
        <v>1.0031518580000001</v>
      </c>
      <c r="N248" s="12">
        <f t="shared" ca="1" si="68"/>
        <v>1.0286289660000001</v>
      </c>
      <c r="O248" s="18">
        <f t="shared" si="79"/>
        <v>0</v>
      </c>
      <c r="P248" s="14">
        <f t="shared" ca="1" si="69"/>
        <v>28628.966</v>
      </c>
      <c r="Q248" s="21">
        <f t="shared" si="70"/>
        <v>0</v>
      </c>
      <c r="R248" s="14">
        <f t="shared" si="71"/>
        <v>0</v>
      </c>
      <c r="S248" s="4" t="str">
        <f t="shared" si="80"/>
        <v>J=</v>
      </c>
      <c r="T248" s="35">
        <f t="shared" si="81"/>
        <v>44119</v>
      </c>
      <c r="U248" s="3"/>
      <c r="V248" s="3"/>
      <c r="W248" s="98">
        <f>[2]Plan1!$A306</f>
        <v>46070</v>
      </c>
      <c r="X248" s="98" t="str">
        <f>[2]Plan1!$C306</f>
        <v>Carnaval</v>
      </c>
      <c r="Y248" s="88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3">
        <f t="shared" si="72"/>
        <v>44000</v>
      </c>
      <c r="B249" s="73">
        <f t="shared" ca="1" si="82"/>
        <v>1028766.03299999</v>
      </c>
      <c r="C249" s="7">
        <f t="shared" si="73"/>
        <v>1000000</v>
      </c>
      <c r="D249" s="13">
        <f ca="1">IF(A249&lt;$B$1,VLOOKUP(A249,[1]DI!$A$4:$B$15000,2,FALSE),0)</f>
        <v>2.1500000000000005E-2</v>
      </c>
      <c r="E249" s="14">
        <f t="shared" ca="1" si="65"/>
        <v>1.0000844200000001</v>
      </c>
      <c r="F249" s="14">
        <f ca="1">(TRUNC(PRODUCT($E$12:$E248),16))</f>
        <v>1.0255133952042199</v>
      </c>
      <c r="G249" s="14">
        <f t="shared" si="74"/>
        <v>1</v>
      </c>
      <c r="H249" s="14">
        <f t="shared" ca="1" si="66"/>
        <v>1.0255133999999999</v>
      </c>
      <c r="I249" s="13">
        <f t="shared" si="75"/>
        <v>5.0000000000000001E-3</v>
      </c>
      <c r="J249" s="35">
        <f t="shared" si="76"/>
        <v>43763</v>
      </c>
      <c r="K249" s="2">
        <f t="shared" si="77"/>
        <v>160</v>
      </c>
      <c r="L249" s="18">
        <f t="shared" si="78"/>
        <v>160</v>
      </c>
      <c r="M249" s="12">
        <f t="shared" si="67"/>
        <v>1.0031717120000001</v>
      </c>
      <c r="N249" s="12">
        <f t="shared" ca="1" si="68"/>
        <v>1.0287660329999999</v>
      </c>
      <c r="O249" s="18">
        <f t="shared" si="79"/>
        <v>0</v>
      </c>
      <c r="P249" s="14">
        <f t="shared" ca="1" si="69"/>
        <v>28766.032999989999</v>
      </c>
      <c r="Q249" s="21">
        <f t="shared" si="70"/>
        <v>0</v>
      </c>
      <c r="R249" s="14">
        <f t="shared" si="71"/>
        <v>0</v>
      </c>
      <c r="S249" s="4" t="str">
        <f t="shared" si="80"/>
        <v>J=</v>
      </c>
      <c r="T249" s="35">
        <f t="shared" si="81"/>
        <v>44119</v>
      </c>
      <c r="U249" s="3"/>
      <c r="V249" s="3"/>
      <c r="W249" s="98">
        <f>[2]Plan1!$A307</f>
        <v>46115</v>
      </c>
      <c r="X249" s="98" t="str">
        <f>[2]Plan1!$C307</f>
        <v>Paixão de Cristo</v>
      </c>
      <c r="Y249" s="88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3">
        <f t="shared" si="72"/>
        <v>44001</v>
      </c>
      <c r="B250" s="73">
        <f t="shared" ca="1" si="82"/>
        <v>1028873.241</v>
      </c>
      <c r="C250" s="7">
        <f t="shared" si="73"/>
        <v>1000000</v>
      </c>
      <c r="D250" s="13">
        <f ca="1">IF(A250&lt;$B$1,VLOOKUP(A250,[1]DI!$A$4:$B$15000,2,FALSE),0)</f>
        <v>2.1500000000000005E-2</v>
      </c>
      <c r="E250" s="14">
        <f t="shared" ca="1" si="65"/>
        <v>1.0000844200000001</v>
      </c>
      <c r="F250" s="14">
        <f ca="1">(TRUNC(PRODUCT($E$12:$E249),16))</f>
        <v>1.0255999690450399</v>
      </c>
      <c r="G250" s="14">
        <f t="shared" si="74"/>
        <v>1</v>
      </c>
      <c r="H250" s="14">
        <f t="shared" ca="1" si="66"/>
        <v>1.02559997</v>
      </c>
      <c r="I250" s="13">
        <f t="shared" si="75"/>
        <v>5.0000000000000001E-3</v>
      </c>
      <c r="J250" s="35">
        <f t="shared" si="76"/>
        <v>43763</v>
      </c>
      <c r="K250" s="2">
        <f t="shared" si="77"/>
        <v>161</v>
      </c>
      <c r="L250" s="18">
        <f t="shared" si="78"/>
        <v>161</v>
      </c>
      <c r="M250" s="12">
        <f t="shared" si="67"/>
        <v>1.003191567</v>
      </c>
      <c r="N250" s="12">
        <f t="shared" ca="1" si="68"/>
        <v>1.0288732410000001</v>
      </c>
      <c r="O250" s="18">
        <f t="shared" si="79"/>
        <v>0</v>
      </c>
      <c r="P250" s="14">
        <f t="shared" ca="1" si="69"/>
        <v>28873.241000000002</v>
      </c>
      <c r="Q250" s="21">
        <f t="shared" si="70"/>
        <v>0</v>
      </c>
      <c r="R250" s="14">
        <f t="shared" si="71"/>
        <v>0</v>
      </c>
      <c r="S250" s="4" t="str">
        <f t="shared" si="80"/>
        <v>J=</v>
      </c>
      <c r="T250" s="35">
        <f t="shared" si="81"/>
        <v>44119</v>
      </c>
      <c r="U250" s="3"/>
      <c r="V250" s="3"/>
      <c r="W250" s="98">
        <f>[2]Plan1!$A308</f>
        <v>46133</v>
      </c>
      <c r="X250" s="98" t="str">
        <f>[2]Plan1!$C308</f>
        <v>Tiradentes</v>
      </c>
      <c r="Y250" s="88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3">
        <f t="shared" si="72"/>
        <v>44002</v>
      </c>
      <c r="B251" s="73">
        <f t="shared" ca="1" si="82"/>
        <v>1028980.4620000001</v>
      </c>
      <c r="C251" s="7">
        <f t="shared" si="73"/>
        <v>1000000</v>
      </c>
      <c r="D251" s="13">
        <f ca="1">IF(A251&lt;$B$1,VLOOKUP(A251,[1]DI!$A$4:$B$15000,2,FALSE),0)</f>
        <v>0</v>
      </c>
      <c r="E251" s="14">
        <f t="shared" ca="1" si="65"/>
        <v>1</v>
      </c>
      <c r="F251" s="14">
        <f ca="1">(TRUNC(PRODUCT($E$12:$E250),16))</f>
        <v>1.0256865501944299</v>
      </c>
      <c r="G251" s="14">
        <f t="shared" si="74"/>
        <v>1</v>
      </c>
      <c r="H251" s="14">
        <f t="shared" ca="1" si="66"/>
        <v>1.0256865500000001</v>
      </c>
      <c r="I251" s="13">
        <f t="shared" si="75"/>
        <v>5.0000000000000001E-3</v>
      </c>
      <c r="J251" s="35">
        <f t="shared" si="76"/>
        <v>43763</v>
      </c>
      <c r="K251" s="2">
        <f t="shared" si="77"/>
        <v>161</v>
      </c>
      <c r="L251" s="18">
        <f t="shared" si="78"/>
        <v>162</v>
      </c>
      <c r="M251" s="12">
        <f t="shared" si="67"/>
        <v>1.0032114219999999</v>
      </c>
      <c r="N251" s="12">
        <f t="shared" ca="1" si="68"/>
        <v>1.028980462</v>
      </c>
      <c r="O251" s="18">
        <f t="shared" si="79"/>
        <v>0</v>
      </c>
      <c r="P251" s="14">
        <f t="shared" ca="1" si="69"/>
        <v>28980.462</v>
      </c>
      <c r="Q251" s="21">
        <f t="shared" si="70"/>
        <v>0</v>
      </c>
      <c r="R251" s="14">
        <f t="shared" si="71"/>
        <v>0</v>
      </c>
      <c r="S251" s="4" t="str">
        <f t="shared" si="80"/>
        <v>J=</v>
      </c>
      <c r="T251" s="35">
        <f t="shared" si="81"/>
        <v>44119</v>
      </c>
      <c r="U251" s="3"/>
      <c r="V251" s="3"/>
      <c r="W251" s="98">
        <f>[2]Plan1!$A309</f>
        <v>46143</v>
      </c>
      <c r="X251" s="98" t="str">
        <f>[2]Plan1!$C309</f>
        <v>Dia do Trabalho</v>
      </c>
      <c r="Y251" s="88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3">
        <f t="shared" si="72"/>
        <v>44003</v>
      </c>
      <c r="B252" s="73">
        <f t="shared" ca="1" si="82"/>
        <v>1028980.4620000001</v>
      </c>
      <c r="C252" s="7">
        <f t="shared" si="73"/>
        <v>1000000</v>
      </c>
      <c r="D252" s="13">
        <f ca="1">IF(A252&lt;$B$1,VLOOKUP(A252,[1]DI!$A$4:$B$15000,2,FALSE),0)</f>
        <v>0</v>
      </c>
      <c r="E252" s="14">
        <f t="shared" ca="1" si="65"/>
        <v>1</v>
      </c>
      <c r="F252" s="14">
        <f ca="1">(TRUNC(PRODUCT($E$12:$E251),16))</f>
        <v>1.0256865501944299</v>
      </c>
      <c r="G252" s="14">
        <f t="shared" si="74"/>
        <v>1</v>
      </c>
      <c r="H252" s="14">
        <f t="shared" ca="1" si="66"/>
        <v>1.0256865500000001</v>
      </c>
      <c r="I252" s="13">
        <f t="shared" si="75"/>
        <v>5.0000000000000001E-3</v>
      </c>
      <c r="J252" s="35">
        <f t="shared" si="76"/>
        <v>43763</v>
      </c>
      <c r="K252" s="2">
        <f t="shared" si="77"/>
        <v>161</v>
      </c>
      <c r="L252" s="18">
        <f t="shared" si="78"/>
        <v>162</v>
      </c>
      <c r="M252" s="12">
        <f t="shared" si="67"/>
        <v>1.0032114219999999</v>
      </c>
      <c r="N252" s="12">
        <f t="shared" ca="1" si="68"/>
        <v>1.028980462</v>
      </c>
      <c r="O252" s="18">
        <f t="shared" si="79"/>
        <v>0</v>
      </c>
      <c r="P252" s="14">
        <f t="shared" ca="1" si="69"/>
        <v>28980.462</v>
      </c>
      <c r="Q252" s="21">
        <f t="shared" si="70"/>
        <v>0</v>
      </c>
      <c r="R252" s="14">
        <f t="shared" si="71"/>
        <v>0</v>
      </c>
      <c r="S252" s="4" t="str">
        <f t="shared" si="80"/>
        <v>J=</v>
      </c>
      <c r="T252" s="35">
        <f t="shared" si="81"/>
        <v>44119</v>
      </c>
      <c r="U252" s="3"/>
      <c r="V252" s="3"/>
      <c r="W252" s="98">
        <f>[2]Plan1!$A310</f>
        <v>46177</v>
      </c>
      <c r="X252" s="98" t="str">
        <f>[2]Plan1!$C310</f>
        <v>Corpus Christi</v>
      </c>
      <c r="Y252" s="88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3">
        <f t="shared" si="72"/>
        <v>44004</v>
      </c>
      <c r="B253" s="73">
        <f t="shared" ca="1" si="82"/>
        <v>1028980.4620000001</v>
      </c>
      <c r="C253" s="7">
        <f t="shared" si="73"/>
        <v>1000000</v>
      </c>
      <c r="D253" s="13">
        <f ca="1">IF(A253&lt;$B$1,VLOOKUP(A253,[1]DI!$A$4:$B$15000,2,FALSE),0)</f>
        <v>2.1500000000000005E-2</v>
      </c>
      <c r="E253" s="14">
        <f t="shared" ca="1" si="65"/>
        <v>1.0000844200000001</v>
      </c>
      <c r="F253" s="14">
        <f ca="1">(TRUNC(PRODUCT($E$12:$E252),16))</f>
        <v>1.0256865501944299</v>
      </c>
      <c r="G253" s="14">
        <f t="shared" si="74"/>
        <v>1</v>
      </c>
      <c r="H253" s="14">
        <f t="shared" ca="1" si="66"/>
        <v>1.0256865500000001</v>
      </c>
      <c r="I253" s="13">
        <f t="shared" si="75"/>
        <v>5.0000000000000001E-3</v>
      </c>
      <c r="J253" s="35">
        <f t="shared" si="76"/>
        <v>43763</v>
      </c>
      <c r="K253" s="2">
        <f t="shared" si="77"/>
        <v>162</v>
      </c>
      <c r="L253" s="18">
        <f t="shared" si="78"/>
        <v>162</v>
      </c>
      <c r="M253" s="12">
        <f t="shared" si="67"/>
        <v>1.0032114219999999</v>
      </c>
      <c r="N253" s="12">
        <f t="shared" ca="1" si="68"/>
        <v>1.028980462</v>
      </c>
      <c r="O253" s="18">
        <f t="shared" si="79"/>
        <v>0</v>
      </c>
      <c r="P253" s="14">
        <f t="shared" ca="1" si="69"/>
        <v>28980.462</v>
      </c>
      <c r="Q253" s="21">
        <f t="shared" si="70"/>
        <v>0</v>
      </c>
      <c r="R253" s="14">
        <f t="shared" si="71"/>
        <v>0</v>
      </c>
      <c r="S253" s="4" t="str">
        <f t="shared" si="80"/>
        <v>J=</v>
      </c>
      <c r="T253" s="35">
        <f t="shared" si="81"/>
        <v>44119</v>
      </c>
      <c r="U253" s="3"/>
      <c r="V253" s="3"/>
      <c r="W253" s="98">
        <f>[2]Plan1!$A311</f>
        <v>46272</v>
      </c>
      <c r="X253" s="98" t="str">
        <f>[2]Plan1!$C311</f>
        <v>Independência do Brasil</v>
      </c>
      <c r="Y253" s="88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3">
        <f t="shared" si="72"/>
        <v>44005</v>
      </c>
      <c r="B254" s="73">
        <f t="shared" ca="1" si="82"/>
        <v>1029087.698</v>
      </c>
      <c r="C254" s="7">
        <f t="shared" si="73"/>
        <v>1000000</v>
      </c>
      <c r="D254" s="13">
        <f ca="1">IF(A254&lt;$B$1,VLOOKUP(A254,[1]DI!$A$4:$B$15000,2,FALSE),0)</f>
        <v>2.1500000000000005E-2</v>
      </c>
      <c r="E254" s="14">
        <f t="shared" ca="1" si="65"/>
        <v>1.0000844200000001</v>
      </c>
      <c r="F254" s="14">
        <f ca="1">(TRUNC(PRODUCT($E$12:$E253),16))</f>
        <v>1.02577313865299</v>
      </c>
      <c r="G254" s="14">
        <f t="shared" si="74"/>
        <v>1</v>
      </c>
      <c r="H254" s="14">
        <f t="shared" ca="1" si="66"/>
        <v>1.0257731400000001</v>
      </c>
      <c r="I254" s="13">
        <f t="shared" si="75"/>
        <v>5.0000000000000001E-3</v>
      </c>
      <c r="J254" s="35">
        <f t="shared" si="76"/>
        <v>43763</v>
      </c>
      <c r="K254" s="2">
        <f t="shared" si="77"/>
        <v>163</v>
      </c>
      <c r="L254" s="18">
        <f t="shared" si="78"/>
        <v>163</v>
      </c>
      <c r="M254" s="12">
        <f t="shared" si="67"/>
        <v>1.0032312779999999</v>
      </c>
      <c r="N254" s="12">
        <f t="shared" ca="1" si="68"/>
        <v>1.0290876980000001</v>
      </c>
      <c r="O254" s="18">
        <f t="shared" si="79"/>
        <v>0</v>
      </c>
      <c r="P254" s="14">
        <f t="shared" ca="1" si="69"/>
        <v>29087.698</v>
      </c>
      <c r="Q254" s="21">
        <f t="shared" si="70"/>
        <v>0</v>
      </c>
      <c r="R254" s="14">
        <f t="shared" si="71"/>
        <v>0</v>
      </c>
      <c r="S254" s="4" t="str">
        <f t="shared" si="80"/>
        <v>J=</v>
      </c>
      <c r="T254" s="35">
        <f t="shared" si="81"/>
        <v>44119</v>
      </c>
      <c r="U254" s="3"/>
      <c r="V254" s="3"/>
      <c r="W254" s="98">
        <f>[2]Plan1!$A312</f>
        <v>46307</v>
      </c>
      <c r="X254" s="98" t="str">
        <f>[2]Plan1!$C312</f>
        <v>Nossa Sr.a Aparecida - Padroeira do Brasil</v>
      </c>
      <c r="Y254" s="88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3">
        <f t="shared" si="72"/>
        <v>44006</v>
      </c>
      <c r="B255" s="73">
        <f t="shared" ca="1" si="82"/>
        <v>1029194.937</v>
      </c>
      <c r="C255" s="7">
        <f t="shared" si="73"/>
        <v>1000000</v>
      </c>
      <c r="D255" s="13">
        <f ca="1">IF(A255&lt;$B$1,VLOOKUP(A255,[1]DI!$A$4:$B$15000,2,FALSE),0)</f>
        <v>2.1500000000000005E-2</v>
      </c>
      <c r="E255" s="14">
        <f t="shared" ca="1" si="65"/>
        <v>1.0000844200000001</v>
      </c>
      <c r="F255" s="14">
        <f ca="1">(TRUNC(PRODUCT($E$12:$E254),16))</f>
        <v>1.02585973442136</v>
      </c>
      <c r="G255" s="14">
        <f t="shared" si="74"/>
        <v>1</v>
      </c>
      <c r="H255" s="14">
        <f t="shared" ca="1" si="66"/>
        <v>1.0258597300000001</v>
      </c>
      <c r="I255" s="13">
        <f t="shared" si="75"/>
        <v>5.0000000000000001E-3</v>
      </c>
      <c r="J255" s="35">
        <f t="shared" si="76"/>
        <v>43763</v>
      </c>
      <c r="K255" s="2">
        <f t="shared" si="77"/>
        <v>164</v>
      </c>
      <c r="L255" s="18">
        <f t="shared" si="78"/>
        <v>164</v>
      </c>
      <c r="M255" s="12">
        <f t="shared" si="67"/>
        <v>1.0032511340000001</v>
      </c>
      <c r="N255" s="12">
        <f t="shared" ca="1" si="68"/>
        <v>1.029194937</v>
      </c>
      <c r="O255" s="18">
        <f t="shared" si="79"/>
        <v>0</v>
      </c>
      <c r="P255" s="14">
        <f t="shared" ca="1" si="69"/>
        <v>29194.937000000002</v>
      </c>
      <c r="Q255" s="21">
        <f t="shared" si="70"/>
        <v>0</v>
      </c>
      <c r="R255" s="14">
        <f t="shared" si="71"/>
        <v>0</v>
      </c>
      <c r="S255" s="4" t="str">
        <f t="shared" si="80"/>
        <v>J=</v>
      </c>
      <c r="T255" s="35">
        <f t="shared" si="81"/>
        <v>44119</v>
      </c>
      <c r="U255" s="3"/>
      <c r="V255" s="3"/>
      <c r="W255" s="98">
        <f>[2]Plan1!$A313</f>
        <v>46328</v>
      </c>
      <c r="X255" s="98" t="str">
        <f>[2]Plan1!$C313</f>
        <v>Finados</v>
      </c>
      <c r="Y255" s="88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3">
        <f t="shared" si="72"/>
        <v>44007</v>
      </c>
      <c r="B256" s="73">
        <f t="shared" ca="1" si="82"/>
        <v>1029302.2</v>
      </c>
      <c r="C256" s="7">
        <f t="shared" si="73"/>
        <v>1000000</v>
      </c>
      <c r="D256" s="13">
        <f ca="1">IF(A256&lt;$B$1,VLOOKUP(A256,[1]DI!$A$4:$B$15000,2,FALSE),0)</f>
        <v>2.1500000000000005E-2</v>
      </c>
      <c r="E256" s="14">
        <f t="shared" ca="1" si="65"/>
        <v>1.0000844200000001</v>
      </c>
      <c r="F256" s="14">
        <f ca="1">(TRUNC(PRODUCT($E$12:$E255),16))</f>
        <v>1.0259463375001401</v>
      </c>
      <c r="G256" s="14">
        <f t="shared" si="74"/>
        <v>1</v>
      </c>
      <c r="H256" s="14">
        <f t="shared" ca="1" si="66"/>
        <v>1.02594634</v>
      </c>
      <c r="I256" s="13">
        <f t="shared" si="75"/>
        <v>5.0000000000000001E-3</v>
      </c>
      <c r="J256" s="35">
        <f t="shared" si="76"/>
        <v>43763</v>
      </c>
      <c r="K256" s="2">
        <f t="shared" si="77"/>
        <v>165</v>
      </c>
      <c r="L256" s="18">
        <f t="shared" si="78"/>
        <v>165</v>
      </c>
      <c r="M256" s="12">
        <f t="shared" si="67"/>
        <v>1.0032709900000001</v>
      </c>
      <c r="N256" s="12">
        <f t="shared" ca="1" si="68"/>
        <v>1.0293022000000001</v>
      </c>
      <c r="O256" s="18">
        <f t="shared" si="79"/>
        <v>0</v>
      </c>
      <c r="P256" s="14">
        <f t="shared" ca="1" si="69"/>
        <v>29302.2</v>
      </c>
      <c r="Q256" s="21">
        <f t="shared" si="70"/>
        <v>0</v>
      </c>
      <c r="R256" s="14">
        <f t="shared" si="71"/>
        <v>0</v>
      </c>
      <c r="S256" s="4" t="str">
        <f t="shared" si="80"/>
        <v>J=</v>
      </c>
      <c r="T256" s="35">
        <f t="shared" si="81"/>
        <v>44119</v>
      </c>
      <c r="U256" s="3"/>
      <c r="V256" s="3"/>
      <c r="W256" s="98">
        <f>[2]Plan1!$A314</f>
        <v>46341</v>
      </c>
      <c r="X256" s="98" t="str">
        <f>[2]Plan1!$C314</f>
        <v>Proclamação da República</v>
      </c>
      <c r="Y256" s="88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3">
        <f t="shared" si="72"/>
        <v>44008</v>
      </c>
      <c r="B257" s="73">
        <f t="shared" ca="1" si="82"/>
        <v>1029409.4669999999</v>
      </c>
      <c r="C257" s="7">
        <f t="shared" si="73"/>
        <v>1000000</v>
      </c>
      <c r="D257" s="13">
        <f ca="1">IF(A257&lt;$B$1,VLOOKUP(A257,[1]DI!$A$4:$B$15000,2,FALSE),0)</f>
        <v>2.1500000000000005E-2</v>
      </c>
      <c r="E257" s="14">
        <f t="shared" ca="1" si="65"/>
        <v>1.0000844200000001</v>
      </c>
      <c r="F257" s="14">
        <f ca="1">(TRUNC(PRODUCT($E$12:$E256),16))</f>
        <v>1.0260329478899499</v>
      </c>
      <c r="G257" s="14">
        <f t="shared" si="74"/>
        <v>1</v>
      </c>
      <c r="H257" s="14">
        <f t="shared" ca="1" si="66"/>
        <v>1.0260329500000001</v>
      </c>
      <c r="I257" s="13">
        <f t="shared" si="75"/>
        <v>5.0000000000000001E-3</v>
      </c>
      <c r="J257" s="35">
        <f t="shared" si="76"/>
        <v>43763</v>
      </c>
      <c r="K257" s="2">
        <f t="shared" si="77"/>
        <v>166</v>
      </c>
      <c r="L257" s="18">
        <f t="shared" si="78"/>
        <v>166</v>
      </c>
      <c r="M257" s="12">
        <f t="shared" si="67"/>
        <v>1.0032908469999999</v>
      </c>
      <c r="N257" s="12">
        <f t="shared" ca="1" si="68"/>
        <v>1.029409467</v>
      </c>
      <c r="O257" s="18">
        <f t="shared" si="79"/>
        <v>0</v>
      </c>
      <c r="P257" s="14">
        <f t="shared" ca="1" si="69"/>
        <v>29409.467000000001</v>
      </c>
      <c r="Q257" s="21">
        <f t="shared" si="70"/>
        <v>0</v>
      </c>
      <c r="R257" s="14">
        <f t="shared" si="71"/>
        <v>0</v>
      </c>
      <c r="S257" s="4" t="str">
        <f t="shared" si="80"/>
        <v>J=</v>
      </c>
      <c r="T257" s="35">
        <f t="shared" si="81"/>
        <v>44119</v>
      </c>
      <c r="U257" s="3"/>
      <c r="V257" s="3"/>
      <c r="W257" s="98">
        <f>[2]Plan1!$A315</f>
        <v>46346</v>
      </c>
      <c r="X257" s="98" t="str">
        <f>[2]Plan1!$C315</f>
        <v>Dia Nacional de Zumbi e da Consciência Negra</v>
      </c>
      <c r="Y257" s="88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3">
        <f t="shared" si="72"/>
        <v>44009</v>
      </c>
      <c r="B258" s="73">
        <f t="shared" ca="1" si="82"/>
        <v>1029516.748</v>
      </c>
      <c r="C258" s="7">
        <f t="shared" si="73"/>
        <v>1000000</v>
      </c>
      <c r="D258" s="13">
        <f ca="1">IF(A258&lt;$B$1,VLOOKUP(A258,[1]DI!$A$4:$B$15000,2,FALSE),0)</f>
        <v>0</v>
      </c>
      <c r="E258" s="14">
        <f t="shared" ca="1" si="65"/>
        <v>1</v>
      </c>
      <c r="F258" s="14">
        <f ca="1">(TRUNC(PRODUCT($E$12:$E257),16))</f>
        <v>1.0261195655914099</v>
      </c>
      <c r="G258" s="14">
        <f t="shared" si="74"/>
        <v>1</v>
      </c>
      <c r="H258" s="14">
        <f t="shared" ca="1" si="66"/>
        <v>1.0261195700000001</v>
      </c>
      <c r="I258" s="13">
        <f t="shared" si="75"/>
        <v>5.0000000000000001E-3</v>
      </c>
      <c r="J258" s="35">
        <f t="shared" si="76"/>
        <v>43763</v>
      </c>
      <c r="K258" s="2">
        <f t="shared" si="77"/>
        <v>166</v>
      </c>
      <c r="L258" s="18">
        <f t="shared" si="78"/>
        <v>167</v>
      </c>
      <c r="M258" s="12">
        <f t="shared" si="67"/>
        <v>1.003310704</v>
      </c>
      <c r="N258" s="12">
        <f t="shared" ca="1" si="68"/>
        <v>1.029516748</v>
      </c>
      <c r="O258" s="18">
        <f t="shared" si="79"/>
        <v>0</v>
      </c>
      <c r="P258" s="14">
        <f t="shared" ca="1" si="69"/>
        <v>29516.748</v>
      </c>
      <c r="Q258" s="21">
        <f t="shared" si="70"/>
        <v>0</v>
      </c>
      <c r="R258" s="14">
        <f t="shared" si="71"/>
        <v>0</v>
      </c>
      <c r="S258" s="4" t="str">
        <f t="shared" si="80"/>
        <v>J=</v>
      </c>
      <c r="T258" s="35">
        <f t="shared" si="81"/>
        <v>44119</v>
      </c>
      <c r="U258" s="3"/>
      <c r="V258" s="3"/>
      <c r="W258" s="98">
        <f>[2]Plan1!$A316</f>
        <v>46381</v>
      </c>
      <c r="X258" s="98" t="str">
        <f>[2]Plan1!$C316</f>
        <v>Natal</v>
      </c>
      <c r="Y258" s="88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3">
        <f t="shared" si="72"/>
        <v>44010</v>
      </c>
      <c r="B259" s="73">
        <f t="shared" ca="1" si="82"/>
        <v>1029516.748</v>
      </c>
      <c r="C259" s="7">
        <f t="shared" si="73"/>
        <v>1000000</v>
      </c>
      <c r="D259" s="13">
        <f ca="1">IF(A259&lt;$B$1,VLOOKUP(A259,[1]DI!$A$4:$B$15000,2,FALSE),0)</f>
        <v>0</v>
      </c>
      <c r="E259" s="14">
        <f t="shared" ca="1" si="65"/>
        <v>1</v>
      </c>
      <c r="F259" s="14">
        <f ca="1">(TRUNC(PRODUCT($E$12:$E258),16))</f>
        <v>1.0261195655914099</v>
      </c>
      <c r="G259" s="14">
        <f t="shared" si="74"/>
        <v>1</v>
      </c>
      <c r="H259" s="14">
        <f t="shared" ca="1" si="66"/>
        <v>1.0261195700000001</v>
      </c>
      <c r="I259" s="13">
        <f t="shared" si="75"/>
        <v>5.0000000000000001E-3</v>
      </c>
      <c r="J259" s="35">
        <f t="shared" si="76"/>
        <v>43763</v>
      </c>
      <c r="K259" s="2">
        <f t="shared" si="77"/>
        <v>166</v>
      </c>
      <c r="L259" s="18">
        <f t="shared" si="78"/>
        <v>167</v>
      </c>
      <c r="M259" s="12">
        <f t="shared" si="67"/>
        <v>1.003310704</v>
      </c>
      <c r="N259" s="12">
        <f t="shared" ca="1" si="68"/>
        <v>1.029516748</v>
      </c>
      <c r="O259" s="18">
        <f t="shared" si="79"/>
        <v>0</v>
      </c>
      <c r="P259" s="14">
        <f t="shared" ca="1" si="69"/>
        <v>29516.748</v>
      </c>
      <c r="Q259" s="21">
        <f t="shared" si="70"/>
        <v>0</v>
      </c>
      <c r="R259" s="14">
        <f t="shared" si="71"/>
        <v>0</v>
      </c>
      <c r="S259" s="4" t="str">
        <f t="shared" si="80"/>
        <v>J=</v>
      </c>
      <c r="T259" s="35">
        <f t="shared" si="81"/>
        <v>44119</v>
      </c>
      <c r="U259" s="3"/>
      <c r="V259" s="3"/>
      <c r="W259" s="98">
        <f>[2]Plan1!$A317</f>
        <v>46388</v>
      </c>
      <c r="X259" s="98" t="str">
        <f>[2]Plan1!$C317</f>
        <v>Confraternização Universal</v>
      </c>
      <c r="Y259" s="88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3">
        <f t="shared" si="72"/>
        <v>44011</v>
      </c>
      <c r="B260" s="73">
        <f t="shared" ca="1" si="82"/>
        <v>1029516.748</v>
      </c>
      <c r="C260" s="7">
        <f t="shared" si="73"/>
        <v>1000000</v>
      </c>
      <c r="D260" s="13">
        <f ca="1">IF(A260&lt;$B$1,VLOOKUP(A260,[1]DI!$A$4:$B$15000,2,FALSE),0)</f>
        <v>2.1500000000000005E-2</v>
      </c>
      <c r="E260" s="14">
        <f t="shared" ca="1" si="65"/>
        <v>1.0000844200000001</v>
      </c>
      <c r="F260" s="14">
        <f ca="1">(TRUNC(PRODUCT($E$12:$E259),16))</f>
        <v>1.0261195655914099</v>
      </c>
      <c r="G260" s="14">
        <f t="shared" si="74"/>
        <v>1</v>
      </c>
      <c r="H260" s="14">
        <f t="shared" ca="1" si="66"/>
        <v>1.0261195700000001</v>
      </c>
      <c r="I260" s="13">
        <f t="shared" si="75"/>
        <v>5.0000000000000001E-3</v>
      </c>
      <c r="J260" s="35">
        <f t="shared" si="76"/>
        <v>43763</v>
      </c>
      <c r="K260" s="2">
        <f t="shared" si="77"/>
        <v>167</v>
      </c>
      <c r="L260" s="18">
        <f t="shared" si="78"/>
        <v>167</v>
      </c>
      <c r="M260" s="12">
        <f t="shared" si="67"/>
        <v>1.003310704</v>
      </c>
      <c r="N260" s="12">
        <f t="shared" ca="1" si="68"/>
        <v>1.029516748</v>
      </c>
      <c r="O260" s="18">
        <f t="shared" si="79"/>
        <v>0</v>
      </c>
      <c r="P260" s="14">
        <f t="shared" ca="1" si="69"/>
        <v>29516.748</v>
      </c>
      <c r="Q260" s="21">
        <f t="shared" si="70"/>
        <v>0</v>
      </c>
      <c r="R260" s="14">
        <f t="shared" si="71"/>
        <v>0</v>
      </c>
      <c r="S260" s="4" t="str">
        <f t="shared" si="80"/>
        <v>J=</v>
      </c>
      <c r="T260" s="35">
        <f t="shared" si="81"/>
        <v>44119</v>
      </c>
      <c r="U260" s="3"/>
      <c r="V260" s="3"/>
      <c r="W260" s="98">
        <f>[2]Plan1!$A318</f>
        <v>46426</v>
      </c>
      <c r="X260" s="98" t="str">
        <f>[2]Plan1!$C318</f>
        <v>Carnaval</v>
      </c>
      <c r="Y260" s="88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3">
        <f t="shared" si="72"/>
        <v>44012</v>
      </c>
      <c r="B261" s="73">
        <f t="shared" ca="1" si="82"/>
        <v>1029624.03299999</v>
      </c>
      <c r="C261" s="7">
        <f t="shared" si="73"/>
        <v>1000000</v>
      </c>
      <c r="D261" s="13">
        <f ca="1">IF(A261&lt;$B$1,VLOOKUP(A261,[1]DI!$A$4:$B$15000,2,FALSE),0)</f>
        <v>2.1500000000000005E-2</v>
      </c>
      <c r="E261" s="14">
        <f t="shared" ca="1" si="65"/>
        <v>1.0000844200000001</v>
      </c>
      <c r="F261" s="14">
        <f ca="1">(TRUNC(PRODUCT($E$12:$E260),16))</f>
        <v>1.0262061906051401</v>
      </c>
      <c r="G261" s="14">
        <f t="shared" si="74"/>
        <v>1</v>
      </c>
      <c r="H261" s="14">
        <f t="shared" ca="1" si="66"/>
        <v>1.0262061899999999</v>
      </c>
      <c r="I261" s="13">
        <f t="shared" si="75"/>
        <v>5.0000000000000001E-3</v>
      </c>
      <c r="J261" s="35">
        <f t="shared" si="76"/>
        <v>43763</v>
      </c>
      <c r="K261" s="2">
        <f t="shared" si="77"/>
        <v>168</v>
      </c>
      <c r="L261" s="18">
        <f t="shared" si="78"/>
        <v>168</v>
      </c>
      <c r="M261" s="12">
        <f t="shared" si="67"/>
        <v>1.0033305619999999</v>
      </c>
      <c r="N261" s="12">
        <f t="shared" ca="1" si="68"/>
        <v>1.0296240329999999</v>
      </c>
      <c r="O261" s="18">
        <f t="shared" si="79"/>
        <v>0</v>
      </c>
      <c r="P261" s="14">
        <f t="shared" ca="1" si="69"/>
        <v>29624.032999989999</v>
      </c>
      <c r="Q261" s="21">
        <f t="shared" si="70"/>
        <v>0</v>
      </c>
      <c r="R261" s="14">
        <f t="shared" si="71"/>
        <v>0</v>
      </c>
      <c r="S261" s="4" t="str">
        <f t="shared" si="80"/>
        <v>J=</v>
      </c>
      <c r="T261" s="35">
        <f t="shared" si="81"/>
        <v>44119</v>
      </c>
      <c r="U261" s="3"/>
      <c r="V261" s="3"/>
      <c r="W261" s="98">
        <f>[2]Plan1!$A319</f>
        <v>46427</v>
      </c>
      <c r="X261" s="98" t="str">
        <f>[2]Plan1!$C319</f>
        <v>Carnaval</v>
      </c>
      <c r="Y261" s="88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3">
        <f t="shared" si="72"/>
        <v>44013</v>
      </c>
      <c r="B262" s="73">
        <f t="shared" ca="1" si="82"/>
        <v>1029731.3320000001</v>
      </c>
      <c r="C262" s="7">
        <f t="shared" si="73"/>
        <v>1000000</v>
      </c>
      <c r="D262" s="13">
        <f ca="1">IF(A262&lt;$B$1,VLOOKUP(A262,[1]DI!$A$4:$B$15000,2,FALSE),0)</f>
        <v>2.1500000000000005E-2</v>
      </c>
      <c r="E262" s="14">
        <f t="shared" ca="1" si="65"/>
        <v>1.0000844200000001</v>
      </c>
      <c r="F262" s="14">
        <f ca="1">(TRUNC(PRODUCT($E$12:$E261),16))</f>
        <v>1.0262928229317501</v>
      </c>
      <c r="G262" s="14">
        <f t="shared" si="74"/>
        <v>1</v>
      </c>
      <c r="H262" s="14">
        <f t="shared" ca="1" si="66"/>
        <v>1.0262928200000001</v>
      </c>
      <c r="I262" s="13">
        <f t="shared" si="75"/>
        <v>5.0000000000000001E-3</v>
      </c>
      <c r="J262" s="35">
        <f t="shared" si="76"/>
        <v>43763</v>
      </c>
      <c r="K262" s="2">
        <f t="shared" si="77"/>
        <v>169</v>
      </c>
      <c r="L262" s="18">
        <f t="shared" si="78"/>
        <v>169</v>
      </c>
      <c r="M262" s="12">
        <f t="shared" si="67"/>
        <v>1.0033504200000001</v>
      </c>
      <c r="N262" s="12">
        <f t="shared" ca="1" si="68"/>
        <v>1.0297313320000001</v>
      </c>
      <c r="O262" s="18">
        <f t="shared" si="79"/>
        <v>0</v>
      </c>
      <c r="P262" s="14">
        <f t="shared" ca="1" si="69"/>
        <v>29731.331999999999</v>
      </c>
      <c r="Q262" s="21">
        <f t="shared" si="70"/>
        <v>0</v>
      </c>
      <c r="R262" s="14">
        <f t="shared" si="71"/>
        <v>0</v>
      </c>
      <c r="S262" s="4" t="str">
        <f t="shared" si="80"/>
        <v>J=</v>
      </c>
      <c r="T262" s="35">
        <f t="shared" si="81"/>
        <v>44119</v>
      </c>
      <c r="U262" s="3"/>
      <c r="V262" s="3"/>
      <c r="W262" s="98">
        <f>[2]Plan1!$A320</f>
        <v>46472</v>
      </c>
      <c r="X262" s="98" t="str">
        <f>[2]Plan1!$C320</f>
        <v>Paixão de Cristo</v>
      </c>
      <c r="Y262" s="88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3">
        <f t="shared" si="72"/>
        <v>44014</v>
      </c>
      <c r="B263" s="73">
        <f t="shared" ca="1" si="82"/>
        <v>1029838.644</v>
      </c>
      <c r="C263" s="7">
        <f t="shared" si="73"/>
        <v>1000000</v>
      </c>
      <c r="D263" s="13">
        <f ca="1">IF(A263&lt;$B$1,VLOOKUP(A263,[1]DI!$A$4:$B$15000,2,FALSE),0)</f>
        <v>2.1500000000000005E-2</v>
      </c>
      <c r="E263" s="14">
        <f t="shared" ca="1" si="65"/>
        <v>1.0000844200000001</v>
      </c>
      <c r="F263" s="14">
        <f ca="1">(TRUNC(PRODUCT($E$12:$E262),16))</f>
        <v>1.0263794625718601</v>
      </c>
      <c r="G263" s="14">
        <f t="shared" si="74"/>
        <v>1</v>
      </c>
      <c r="H263" s="14">
        <f t="shared" ca="1" si="66"/>
        <v>1.02637946</v>
      </c>
      <c r="I263" s="13">
        <f t="shared" si="75"/>
        <v>5.0000000000000001E-3</v>
      </c>
      <c r="J263" s="35">
        <f t="shared" si="76"/>
        <v>43763</v>
      </c>
      <c r="K263" s="2">
        <f t="shared" si="77"/>
        <v>170</v>
      </c>
      <c r="L263" s="18">
        <f t="shared" si="78"/>
        <v>170</v>
      </c>
      <c r="M263" s="12">
        <f t="shared" si="67"/>
        <v>1.003370278</v>
      </c>
      <c r="N263" s="12">
        <f t="shared" ca="1" si="68"/>
        <v>1.029838644</v>
      </c>
      <c r="O263" s="18">
        <f t="shared" si="79"/>
        <v>0</v>
      </c>
      <c r="P263" s="14">
        <f t="shared" ca="1" si="69"/>
        <v>29838.644</v>
      </c>
      <c r="Q263" s="21">
        <f t="shared" si="70"/>
        <v>0</v>
      </c>
      <c r="R263" s="14">
        <f t="shared" si="71"/>
        <v>0</v>
      </c>
      <c r="S263" s="4" t="str">
        <f t="shared" si="80"/>
        <v>J=</v>
      </c>
      <c r="T263" s="35">
        <f t="shared" si="81"/>
        <v>44119</v>
      </c>
      <c r="U263" s="3"/>
      <c r="V263" s="3"/>
      <c r="W263" s="98">
        <f>[2]Plan1!$A321</f>
        <v>46498</v>
      </c>
      <c r="X263" s="98" t="str">
        <f>[2]Plan1!$C321</f>
        <v>Tiradentes</v>
      </c>
      <c r="Y263" s="88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3">
        <f t="shared" si="72"/>
        <v>44015</v>
      </c>
      <c r="B264" s="73">
        <f t="shared" ca="1" si="82"/>
        <v>1029945.971</v>
      </c>
      <c r="C264" s="7">
        <f t="shared" si="73"/>
        <v>1000000</v>
      </c>
      <c r="D264" s="13">
        <f ca="1">IF(A264&lt;$B$1,VLOOKUP(A264,[1]DI!$A$4:$B$15000,2,FALSE),0)</f>
        <v>2.1500000000000005E-2</v>
      </c>
      <c r="E264" s="14">
        <f t="shared" ca="1" si="65"/>
        <v>1.0000844200000001</v>
      </c>
      <c r="F264" s="14">
        <f ca="1">(TRUNC(PRODUCT($E$12:$E263),16))</f>
        <v>1.0264661095260901</v>
      </c>
      <c r="G264" s="14">
        <f t="shared" si="74"/>
        <v>1</v>
      </c>
      <c r="H264" s="14">
        <f t="shared" ca="1" si="66"/>
        <v>1.0264661100000001</v>
      </c>
      <c r="I264" s="13">
        <f t="shared" si="75"/>
        <v>5.0000000000000001E-3</v>
      </c>
      <c r="J264" s="35">
        <f t="shared" si="76"/>
        <v>43763</v>
      </c>
      <c r="K264" s="2">
        <f t="shared" si="77"/>
        <v>171</v>
      </c>
      <c r="L264" s="18">
        <f t="shared" si="78"/>
        <v>171</v>
      </c>
      <c r="M264" s="12">
        <f t="shared" si="67"/>
        <v>1.003390137</v>
      </c>
      <c r="N264" s="12">
        <f t="shared" ca="1" si="68"/>
        <v>1.0299459710000001</v>
      </c>
      <c r="O264" s="18">
        <f t="shared" si="79"/>
        <v>0</v>
      </c>
      <c r="P264" s="14">
        <f t="shared" ca="1" si="69"/>
        <v>29945.971000000001</v>
      </c>
      <c r="Q264" s="21">
        <f t="shared" si="70"/>
        <v>0</v>
      </c>
      <c r="R264" s="14">
        <f t="shared" si="71"/>
        <v>0</v>
      </c>
      <c r="S264" s="4" t="str">
        <f t="shared" si="80"/>
        <v>J=</v>
      </c>
      <c r="T264" s="35">
        <f t="shared" si="81"/>
        <v>44119</v>
      </c>
      <c r="U264" s="3"/>
      <c r="V264" s="3"/>
      <c r="W264" s="98">
        <f>[2]Plan1!$A322</f>
        <v>46508</v>
      </c>
      <c r="X264" s="98" t="str">
        <f>[2]Plan1!$C322</f>
        <v>Dia do Trabalho</v>
      </c>
      <c r="Y264" s="88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3">
        <f t="shared" si="72"/>
        <v>44016</v>
      </c>
      <c r="B265" s="73">
        <f t="shared" ca="1" si="82"/>
        <v>1030053.30099999</v>
      </c>
      <c r="C265" s="7">
        <f t="shared" si="73"/>
        <v>1000000</v>
      </c>
      <c r="D265" s="13">
        <f ca="1">IF(A265&lt;$B$1,VLOOKUP(A265,[1]DI!$A$4:$B$15000,2,FALSE),0)</f>
        <v>0</v>
      </c>
      <c r="E265" s="14">
        <f t="shared" ca="1" si="65"/>
        <v>1</v>
      </c>
      <c r="F265" s="14">
        <f ca="1">(TRUNC(PRODUCT($E$12:$E264),16))</f>
        <v>1.02655276379506</v>
      </c>
      <c r="G265" s="14">
        <f t="shared" si="74"/>
        <v>1</v>
      </c>
      <c r="H265" s="14">
        <f t="shared" ca="1" si="66"/>
        <v>1.02655276</v>
      </c>
      <c r="I265" s="13">
        <f t="shared" si="75"/>
        <v>5.0000000000000001E-3</v>
      </c>
      <c r="J265" s="35">
        <f t="shared" si="76"/>
        <v>43763</v>
      </c>
      <c r="K265" s="2">
        <f t="shared" si="77"/>
        <v>171</v>
      </c>
      <c r="L265" s="18">
        <f t="shared" si="78"/>
        <v>172</v>
      </c>
      <c r="M265" s="12">
        <f t="shared" si="67"/>
        <v>1.003409996</v>
      </c>
      <c r="N265" s="12">
        <f t="shared" ca="1" si="68"/>
        <v>1.0300533009999999</v>
      </c>
      <c r="O265" s="18">
        <f t="shared" si="79"/>
        <v>0</v>
      </c>
      <c r="P265" s="14">
        <f t="shared" ca="1" si="69"/>
        <v>30053.300999989999</v>
      </c>
      <c r="Q265" s="21">
        <f t="shared" si="70"/>
        <v>0</v>
      </c>
      <c r="R265" s="14">
        <f t="shared" si="71"/>
        <v>0</v>
      </c>
      <c r="S265" s="4" t="str">
        <f t="shared" si="80"/>
        <v>J=</v>
      </c>
      <c r="T265" s="35">
        <f t="shared" si="81"/>
        <v>44119</v>
      </c>
      <c r="U265" s="3"/>
      <c r="V265" s="3"/>
      <c r="W265" s="98">
        <f>[2]Plan1!$A323</f>
        <v>46534</v>
      </c>
      <c r="X265" s="98" t="str">
        <f>[2]Plan1!$C323</f>
        <v>Corpus Christi</v>
      </c>
      <c r="Y265" s="88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3">
        <f t="shared" si="72"/>
        <v>44017</v>
      </c>
      <c r="B266" s="73">
        <f t="shared" ca="1" si="82"/>
        <v>1030053.30099999</v>
      </c>
      <c r="C266" s="7">
        <f t="shared" si="73"/>
        <v>1000000</v>
      </c>
      <c r="D266" s="13">
        <f ca="1">IF(A266&lt;$B$1,VLOOKUP(A266,[1]DI!$A$4:$B$15000,2,FALSE),0)</f>
        <v>0</v>
      </c>
      <c r="E266" s="14">
        <f t="shared" ca="1" si="65"/>
        <v>1</v>
      </c>
      <c r="F266" s="14">
        <f ca="1">(TRUNC(PRODUCT($E$12:$E265),16))</f>
        <v>1.02655276379506</v>
      </c>
      <c r="G266" s="14">
        <f t="shared" si="74"/>
        <v>1</v>
      </c>
      <c r="H266" s="14">
        <f t="shared" ca="1" si="66"/>
        <v>1.02655276</v>
      </c>
      <c r="I266" s="13">
        <f t="shared" si="75"/>
        <v>5.0000000000000001E-3</v>
      </c>
      <c r="J266" s="35">
        <f t="shared" si="76"/>
        <v>43763</v>
      </c>
      <c r="K266" s="2">
        <f t="shared" si="77"/>
        <v>171</v>
      </c>
      <c r="L266" s="18">
        <f t="shared" si="78"/>
        <v>172</v>
      </c>
      <c r="M266" s="12">
        <f t="shared" si="67"/>
        <v>1.003409996</v>
      </c>
      <c r="N266" s="12">
        <f t="shared" ca="1" si="68"/>
        <v>1.0300533009999999</v>
      </c>
      <c r="O266" s="18">
        <f t="shared" si="79"/>
        <v>0</v>
      </c>
      <c r="P266" s="14">
        <f t="shared" ca="1" si="69"/>
        <v>30053.300999989999</v>
      </c>
      <c r="Q266" s="21">
        <f t="shared" si="70"/>
        <v>0</v>
      </c>
      <c r="R266" s="14">
        <f t="shared" si="71"/>
        <v>0</v>
      </c>
      <c r="S266" s="4" t="str">
        <f t="shared" si="80"/>
        <v>J=</v>
      </c>
      <c r="T266" s="35">
        <f t="shared" si="81"/>
        <v>44119</v>
      </c>
      <c r="U266" s="3"/>
      <c r="V266" s="3"/>
      <c r="W266" s="98">
        <f>[2]Plan1!$A324</f>
        <v>46637</v>
      </c>
      <c r="X266" s="98" t="str">
        <f>[2]Plan1!$C324</f>
        <v>Independência do Brasil</v>
      </c>
      <c r="Y266" s="88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3">
        <f t="shared" si="72"/>
        <v>44018</v>
      </c>
      <c r="B267" s="73">
        <f t="shared" ca="1" si="82"/>
        <v>1030053.30099999</v>
      </c>
      <c r="C267" s="7">
        <f t="shared" si="73"/>
        <v>1000000</v>
      </c>
      <c r="D267" s="13">
        <f ca="1">IF(A267&lt;$B$1,VLOOKUP(A267,[1]DI!$A$4:$B$15000,2,FALSE),0)</f>
        <v>2.1500000000000005E-2</v>
      </c>
      <c r="E267" s="14">
        <f t="shared" ca="1" si="65"/>
        <v>1.0000844200000001</v>
      </c>
      <c r="F267" s="14">
        <f ca="1">(TRUNC(PRODUCT($E$12:$E266),16))</f>
        <v>1.02655276379506</v>
      </c>
      <c r="G267" s="14">
        <f t="shared" si="74"/>
        <v>1</v>
      </c>
      <c r="H267" s="14">
        <f t="shared" ca="1" si="66"/>
        <v>1.02655276</v>
      </c>
      <c r="I267" s="13">
        <f t="shared" si="75"/>
        <v>5.0000000000000001E-3</v>
      </c>
      <c r="J267" s="35">
        <f t="shared" si="76"/>
        <v>43763</v>
      </c>
      <c r="K267" s="2">
        <f t="shared" si="77"/>
        <v>172</v>
      </c>
      <c r="L267" s="18">
        <f t="shared" si="78"/>
        <v>172</v>
      </c>
      <c r="M267" s="12">
        <f t="shared" si="67"/>
        <v>1.003409996</v>
      </c>
      <c r="N267" s="12">
        <f t="shared" ca="1" si="68"/>
        <v>1.0300533009999999</v>
      </c>
      <c r="O267" s="18">
        <f t="shared" si="79"/>
        <v>0</v>
      </c>
      <c r="P267" s="14">
        <f t="shared" ca="1" si="69"/>
        <v>30053.300999989999</v>
      </c>
      <c r="Q267" s="21">
        <f t="shared" si="70"/>
        <v>0</v>
      </c>
      <c r="R267" s="14">
        <f t="shared" si="71"/>
        <v>0</v>
      </c>
      <c r="S267" s="4" t="str">
        <f t="shared" si="80"/>
        <v>J=</v>
      </c>
      <c r="T267" s="35">
        <f t="shared" si="81"/>
        <v>44119</v>
      </c>
      <c r="U267" s="3"/>
      <c r="V267" s="3"/>
      <c r="W267" s="98">
        <f>[2]Plan1!$A325</f>
        <v>46672</v>
      </c>
      <c r="X267" s="98" t="str">
        <f>[2]Plan1!$C325</f>
        <v>Nossa Sr.a Aparecida - Padroeira do Brasil</v>
      </c>
      <c r="Y267" s="88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3">
        <f t="shared" si="72"/>
        <v>44019</v>
      </c>
      <c r="B268" s="73">
        <f t="shared" ca="1" si="82"/>
        <v>1030160.65399999</v>
      </c>
      <c r="C268" s="7">
        <f t="shared" si="73"/>
        <v>1000000</v>
      </c>
      <c r="D268" s="13">
        <f ca="1">IF(A268&lt;$B$1,VLOOKUP(A268,[1]DI!$A$4:$B$15000,2,FALSE),0)</f>
        <v>2.1500000000000005E-2</v>
      </c>
      <c r="E268" s="14">
        <f t="shared" ref="E268:E331" ca="1" si="83">ROUND(((1+D268)^(1/252)),8)</f>
        <v>1.0000844200000001</v>
      </c>
      <c r="F268" s="14">
        <f ca="1">(TRUNC(PRODUCT($E$12:$E267),16))</f>
        <v>1.02663942537938</v>
      </c>
      <c r="G268" s="14">
        <f t="shared" si="74"/>
        <v>1</v>
      </c>
      <c r="H268" s="14">
        <f t="shared" ref="H268:H331" ca="1" si="84">ROUND(F268/G268,8)</f>
        <v>1.0266394299999999</v>
      </c>
      <c r="I268" s="13">
        <f t="shared" si="75"/>
        <v>5.0000000000000001E-3</v>
      </c>
      <c r="J268" s="35">
        <f t="shared" si="76"/>
        <v>43763</v>
      </c>
      <c r="K268" s="2">
        <f t="shared" si="77"/>
        <v>173</v>
      </c>
      <c r="L268" s="18">
        <f t="shared" si="78"/>
        <v>173</v>
      </c>
      <c r="M268" s="12">
        <f t="shared" ref="M268:M331" si="85">ROUND((I268+1)^(L268/252),9)</f>
        <v>1.003429855</v>
      </c>
      <c r="N268" s="12">
        <f t="shared" ref="N268:N331" ca="1" si="86">ROUND(H268*M268,9)</f>
        <v>1.0301606539999999</v>
      </c>
      <c r="O268" s="18">
        <f t="shared" si="79"/>
        <v>0</v>
      </c>
      <c r="P268" s="14">
        <f t="shared" ref="P268:P331" ca="1" si="87">TRUNC(((N268-1)*C268),8)</f>
        <v>30160.653999990001</v>
      </c>
      <c r="Q268" s="21">
        <f t="shared" ref="Q268:Q331" si="88">IF($O268&gt;0,VLOOKUP($O268,$W$12:$AC$150,7),0)</f>
        <v>0</v>
      </c>
      <c r="R268" s="14">
        <f t="shared" ref="R268:R331" si="89">IF(Q268&gt;0,TRUNC(Q268*C$12,8),0)</f>
        <v>0</v>
      </c>
      <c r="S268" s="4" t="str">
        <f t="shared" si="80"/>
        <v>J=</v>
      </c>
      <c r="T268" s="35">
        <f t="shared" si="81"/>
        <v>44119</v>
      </c>
      <c r="U268" s="3"/>
      <c r="V268" s="3"/>
      <c r="W268" s="98">
        <f>[2]Plan1!$A326</f>
        <v>46693</v>
      </c>
      <c r="X268" s="98" t="str">
        <f>[2]Plan1!$C326</f>
        <v>Finados</v>
      </c>
      <c r="Y268" s="88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3">
        <f t="shared" ref="A269:A332" si="90">(A268+1)</f>
        <v>44020</v>
      </c>
      <c r="B269" s="73">
        <f t="shared" ca="1" si="82"/>
        <v>1030268.00199999</v>
      </c>
      <c r="C269" s="7">
        <f t="shared" ref="C269:C332" si="91">(C268-R268)</f>
        <v>1000000</v>
      </c>
      <c r="D269" s="13">
        <f ca="1">IF(A269&lt;$B$1,VLOOKUP(A269,[1]DI!$A$4:$B$15000,2,FALSE),0)</f>
        <v>2.1500000000000005E-2</v>
      </c>
      <c r="E269" s="14">
        <f t="shared" ca="1" si="83"/>
        <v>1.0000844200000001</v>
      </c>
      <c r="F269" s="14">
        <f ca="1">(TRUNC(PRODUCT($E$12:$E268),16))</f>
        <v>1.0267260942796701</v>
      </c>
      <c r="G269" s="14">
        <f t="shared" ref="G269:G332" si="92">IF(O268&gt;0,F268,G268)</f>
        <v>1</v>
      </c>
      <c r="H269" s="14">
        <f t="shared" ca="1" si="84"/>
        <v>1.0267260899999999</v>
      </c>
      <c r="I269" s="13">
        <f t="shared" ref="I269:I332" si="93">I268</f>
        <v>5.0000000000000001E-3</v>
      </c>
      <c r="J269" s="35">
        <f t="shared" ref="J269:J332" si="94">IF(O268&gt;0,VLOOKUP(O268,W$12:AG$150,2),J268)</f>
        <v>43763</v>
      </c>
      <c r="K269" s="2">
        <f t="shared" ref="K269:K332" si="95">IF(A269&gt;J269,IF(NETWORKDAYS(J269,A269,$W$160:$W$544)-1=0,1,NETWORKDAYS(J269,A269,$W$160:$W$544)-1),0)</f>
        <v>174</v>
      </c>
      <c r="L269" s="18">
        <f t="shared" ref="L269:L332" si="96">IF(AND(K269=1,K268=1),1,IF(K269&gt;0,IF(K269=K268,K269+1,K269),0))</f>
        <v>174</v>
      </c>
      <c r="M269" s="12">
        <f t="shared" si="85"/>
        <v>1.0034497149999999</v>
      </c>
      <c r="N269" s="12">
        <f t="shared" ca="1" si="86"/>
        <v>1.0302680019999999</v>
      </c>
      <c r="O269" s="18">
        <f t="shared" ref="O269:O332" si="97">IF(VLOOKUP(A269,X$12:AE$150,8)=VLOOKUP(A268,X$12:AE$150,8),0,VLOOKUP(A269,X$12:AE$150,8))</f>
        <v>0</v>
      </c>
      <c r="P269" s="14">
        <f t="shared" ca="1" si="87"/>
        <v>30268.00199999</v>
      </c>
      <c r="Q269" s="21">
        <f t="shared" si="88"/>
        <v>0</v>
      </c>
      <c r="R269" s="14">
        <f t="shared" si="89"/>
        <v>0</v>
      </c>
      <c r="S269" s="4" t="str">
        <f t="shared" ref="S269:S332" si="98">IF(O268&gt;0,VLOOKUP(O268,W$12:AG$150,10),S268)</f>
        <v>J=</v>
      </c>
      <c r="T269" s="35">
        <f t="shared" ref="T269:T332" si="99">IF(O268&gt;0,VLOOKUP(O268,W$12:AG$150,11),T268)</f>
        <v>44119</v>
      </c>
      <c r="U269" s="3"/>
      <c r="V269" s="3"/>
      <c r="W269" s="98">
        <f>[2]Plan1!$A327</f>
        <v>46706</v>
      </c>
      <c r="X269" s="98" t="str">
        <f>[2]Plan1!$C327</f>
        <v>Proclamação da República</v>
      </c>
      <c r="Y269" s="88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3">
        <f t="shared" si="90"/>
        <v>44021</v>
      </c>
      <c r="B270" s="73">
        <f t="shared" ref="B270:B333" ca="1" si="100">IF(A270&lt;=TODAY(),C270+P270,IF(AND(A270&gt;TODAY(),A270&lt;=$B$1),IF(VLOOKUP(TODAY(),$A$10:$D$5000,4,FALSE)=0,"n.d",C270+P270),"n.d"))</f>
        <v>1030375.375</v>
      </c>
      <c r="C270" s="7">
        <f t="shared" si="91"/>
        <v>1000000</v>
      </c>
      <c r="D270" s="13">
        <f ca="1">IF(A270&lt;$B$1,VLOOKUP(A270,[1]DI!$A$4:$B$15000,2,FALSE),0)</f>
        <v>2.1500000000000005E-2</v>
      </c>
      <c r="E270" s="14">
        <f t="shared" ca="1" si="83"/>
        <v>1.0000844200000001</v>
      </c>
      <c r="F270" s="14">
        <f ca="1">(TRUNC(PRODUCT($E$12:$E269),16))</f>
        <v>1.02681277049655</v>
      </c>
      <c r="G270" s="14">
        <f t="shared" si="92"/>
        <v>1</v>
      </c>
      <c r="H270" s="14">
        <f t="shared" ca="1" si="84"/>
        <v>1.02681277</v>
      </c>
      <c r="I270" s="13">
        <f t="shared" si="93"/>
        <v>5.0000000000000001E-3</v>
      </c>
      <c r="J270" s="35">
        <f t="shared" si="94"/>
        <v>43763</v>
      </c>
      <c r="K270" s="2">
        <f t="shared" si="95"/>
        <v>175</v>
      </c>
      <c r="L270" s="18">
        <f t="shared" si="96"/>
        <v>175</v>
      </c>
      <c r="M270" s="12">
        <f t="shared" si="85"/>
        <v>1.0034695760000001</v>
      </c>
      <c r="N270" s="12">
        <f t="shared" ca="1" si="86"/>
        <v>1.030375375</v>
      </c>
      <c r="O270" s="18">
        <f t="shared" si="97"/>
        <v>0</v>
      </c>
      <c r="P270" s="14">
        <f t="shared" ca="1" si="87"/>
        <v>30375.375</v>
      </c>
      <c r="Q270" s="21">
        <f t="shared" si="88"/>
        <v>0</v>
      </c>
      <c r="R270" s="14">
        <f t="shared" si="89"/>
        <v>0</v>
      </c>
      <c r="S270" s="4" t="str">
        <f t="shared" si="98"/>
        <v>J=</v>
      </c>
      <c r="T270" s="35">
        <f t="shared" si="99"/>
        <v>44119</v>
      </c>
      <c r="U270" s="3"/>
      <c r="V270" s="3"/>
      <c r="W270" s="98">
        <f>[2]Plan1!$A328</f>
        <v>46711</v>
      </c>
      <c r="X270" s="98" t="str">
        <f>[2]Plan1!$C328</f>
        <v>Dia Nacional de Zumbi e da Consciência Negra</v>
      </c>
      <c r="Y270" s="88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3">
        <f t="shared" si="90"/>
        <v>44022</v>
      </c>
      <c r="B271" s="73">
        <f t="shared" ca="1" si="100"/>
        <v>1030482.75</v>
      </c>
      <c r="C271" s="7">
        <f t="shared" si="91"/>
        <v>1000000</v>
      </c>
      <c r="D271" s="13">
        <f ca="1">IF(A271&lt;$B$1,VLOOKUP(A271,[1]DI!$A$4:$B$15000,2,FALSE),0)</f>
        <v>2.1500000000000005E-2</v>
      </c>
      <c r="E271" s="14">
        <f t="shared" ca="1" si="83"/>
        <v>1.0000844200000001</v>
      </c>
      <c r="F271" s="14">
        <f ca="1">(TRUNC(PRODUCT($E$12:$E270),16))</f>
        <v>1.02689945403063</v>
      </c>
      <c r="G271" s="14">
        <f t="shared" si="92"/>
        <v>1</v>
      </c>
      <c r="H271" s="14">
        <f t="shared" ca="1" si="84"/>
        <v>1.0268994499999999</v>
      </c>
      <c r="I271" s="13">
        <f t="shared" si="93"/>
        <v>5.0000000000000001E-3</v>
      </c>
      <c r="J271" s="35">
        <f t="shared" si="94"/>
        <v>43763</v>
      </c>
      <c r="K271" s="2">
        <f t="shared" si="95"/>
        <v>176</v>
      </c>
      <c r="L271" s="18">
        <f t="shared" si="96"/>
        <v>176</v>
      </c>
      <c r="M271" s="12">
        <f t="shared" si="85"/>
        <v>1.003489436</v>
      </c>
      <c r="N271" s="12">
        <f t="shared" ca="1" si="86"/>
        <v>1.03048275</v>
      </c>
      <c r="O271" s="18">
        <f t="shared" si="97"/>
        <v>0</v>
      </c>
      <c r="P271" s="14">
        <f t="shared" ca="1" si="87"/>
        <v>30482.75</v>
      </c>
      <c r="Q271" s="21">
        <f t="shared" si="88"/>
        <v>0</v>
      </c>
      <c r="R271" s="14">
        <f t="shared" si="89"/>
        <v>0</v>
      </c>
      <c r="S271" s="4" t="str">
        <f t="shared" si="98"/>
        <v>J=</v>
      </c>
      <c r="T271" s="35">
        <f t="shared" si="99"/>
        <v>44119</v>
      </c>
      <c r="U271" s="3"/>
      <c r="V271" s="3"/>
      <c r="W271" s="98">
        <f>[2]Plan1!$A329</f>
        <v>46746</v>
      </c>
      <c r="X271" s="98" t="str">
        <f>[2]Plan1!$C329</f>
        <v>Natal</v>
      </c>
      <c r="Y271" s="88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3">
        <f t="shared" si="90"/>
        <v>44023</v>
      </c>
      <c r="B272" s="73">
        <f t="shared" ca="1" si="100"/>
        <v>1030590.139</v>
      </c>
      <c r="C272" s="7">
        <f t="shared" si="91"/>
        <v>1000000</v>
      </c>
      <c r="D272" s="13">
        <f ca="1">IF(A272&lt;$B$1,VLOOKUP(A272,[1]DI!$A$4:$B$15000,2,FALSE),0)</f>
        <v>0</v>
      </c>
      <c r="E272" s="14">
        <f t="shared" ca="1" si="83"/>
        <v>1</v>
      </c>
      <c r="F272" s="14">
        <f ca="1">(TRUNC(PRODUCT($E$12:$E271),16))</f>
        <v>1.0269861448825399</v>
      </c>
      <c r="G272" s="14">
        <f t="shared" si="92"/>
        <v>1</v>
      </c>
      <c r="H272" s="14">
        <f t="shared" ca="1" si="84"/>
        <v>1.02698614</v>
      </c>
      <c r="I272" s="13">
        <f t="shared" si="93"/>
        <v>5.0000000000000001E-3</v>
      </c>
      <c r="J272" s="35">
        <f t="shared" si="94"/>
        <v>43763</v>
      </c>
      <c r="K272" s="2">
        <f t="shared" si="95"/>
        <v>176</v>
      </c>
      <c r="L272" s="18">
        <f t="shared" si="96"/>
        <v>177</v>
      </c>
      <c r="M272" s="12">
        <f t="shared" si="85"/>
        <v>1.0035092969999999</v>
      </c>
      <c r="N272" s="12">
        <f t="shared" ca="1" si="86"/>
        <v>1.0305901390000001</v>
      </c>
      <c r="O272" s="18">
        <f t="shared" si="97"/>
        <v>0</v>
      </c>
      <c r="P272" s="14">
        <f t="shared" ca="1" si="87"/>
        <v>30590.138999999999</v>
      </c>
      <c r="Q272" s="21">
        <f t="shared" si="88"/>
        <v>0</v>
      </c>
      <c r="R272" s="14">
        <f t="shared" si="89"/>
        <v>0</v>
      </c>
      <c r="S272" s="4" t="str">
        <f t="shared" si="98"/>
        <v>J=</v>
      </c>
      <c r="T272" s="35">
        <f t="shared" si="99"/>
        <v>44119</v>
      </c>
      <c r="U272" s="3"/>
      <c r="V272" s="3"/>
      <c r="W272" s="98">
        <f>[2]Plan1!$A330</f>
        <v>46753</v>
      </c>
      <c r="X272" s="98" t="str">
        <f>[2]Plan1!$C330</f>
        <v>Confraternização Universal</v>
      </c>
      <c r="Y272" s="88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3">
        <f t="shared" si="90"/>
        <v>44024</v>
      </c>
      <c r="B273" s="73">
        <f t="shared" ca="1" si="100"/>
        <v>1030590.139</v>
      </c>
      <c r="C273" s="7">
        <f t="shared" si="91"/>
        <v>1000000</v>
      </c>
      <c r="D273" s="13">
        <f ca="1">IF(A273&lt;$B$1,VLOOKUP(A273,[1]DI!$A$4:$B$15000,2,FALSE),0)</f>
        <v>0</v>
      </c>
      <c r="E273" s="14">
        <f t="shared" ca="1" si="83"/>
        <v>1</v>
      </c>
      <c r="F273" s="14">
        <f ca="1">(TRUNC(PRODUCT($E$12:$E272),16))</f>
        <v>1.0269861448825399</v>
      </c>
      <c r="G273" s="14">
        <f t="shared" si="92"/>
        <v>1</v>
      </c>
      <c r="H273" s="14">
        <f t="shared" ca="1" si="84"/>
        <v>1.02698614</v>
      </c>
      <c r="I273" s="13">
        <f t="shared" si="93"/>
        <v>5.0000000000000001E-3</v>
      </c>
      <c r="J273" s="35">
        <f t="shared" si="94"/>
        <v>43763</v>
      </c>
      <c r="K273" s="2">
        <f t="shared" si="95"/>
        <v>176</v>
      </c>
      <c r="L273" s="18">
        <f t="shared" si="96"/>
        <v>177</v>
      </c>
      <c r="M273" s="12">
        <f t="shared" si="85"/>
        <v>1.0035092969999999</v>
      </c>
      <c r="N273" s="12">
        <f t="shared" ca="1" si="86"/>
        <v>1.0305901390000001</v>
      </c>
      <c r="O273" s="18">
        <f t="shared" si="97"/>
        <v>0</v>
      </c>
      <c r="P273" s="14">
        <f t="shared" ca="1" si="87"/>
        <v>30590.138999999999</v>
      </c>
      <c r="Q273" s="21">
        <f t="shared" si="88"/>
        <v>0</v>
      </c>
      <c r="R273" s="14">
        <f t="shared" si="89"/>
        <v>0</v>
      </c>
      <c r="S273" s="4" t="str">
        <f t="shared" si="98"/>
        <v>J=</v>
      </c>
      <c r="T273" s="35">
        <f t="shared" si="99"/>
        <v>44119</v>
      </c>
      <c r="U273" s="3"/>
      <c r="V273" s="3"/>
      <c r="W273" s="98">
        <f>[2]Plan1!$A331</f>
        <v>46811</v>
      </c>
      <c r="X273" s="98" t="str">
        <f>[2]Plan1!$C331</f>
        <v>Carnaval</v>
      </c>
      <c r="Y273" s="88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3">
        <f t="shared" si="90"/>
        <v>44025</v>
      </c>
      <c r="B274" s="73">
        <f t="shared" ca="1" si="100"/>
        <v>1030590.139</v>
      </c>
      <c r="C274" s="7">
        <f t="shared" si="91"/>
        <v>1000000</v>
      </c>
      <c r="D274" s="13">
        <f ca="1">IF(A274&lt;$B$1,VLOOKUP(A274,[1]DI!$A$4:$B$15000,2,FALSE),0)</f>
        <v>2.1500000000000005E-2</v>
      </c>
      <c r="E274" s="14">
        <f t="shared" ca="1" si="83"/>
        <v>1.0000844200000001</v>
      </c>
      <c r="F274" s="14">
        <f ca="1">(TRUNC(PRODUCT($E$12:$E273),16))</f>
        <v>1.0269861448825399</v>
      </c>
      <c r="G274" s="14">
        <f t="shared" si="92"/>
        <v>1</v>
      </c>
      <c r="H274" s="14">
        <f t="shared" ca="1" si="84"/>
        <v>1.02698614</v>
      </c>
      <c r="I274" s="13">
        <f t="shared" si="93"/>
        <v>5.0000000000000001E-3</v>
      </c>
      <c r="J274" s="35">
        <f t="shared" si="94"/>
        <v>43763</v>
      </c>
      <c r="K274" s="2">
        <f t="shared" si="95"/>
        <v>177</v>
      </c>
      <c r="L274" s="18">
        <f t="shared" si="96"/>
        <v>177</v>
      </c>
      <c r="M274" s="12">
        <f t="shared" si="85"/>
        <v>1.0035092969999999</v>
      </c>
      <c r="N274" s="12">
        <f t="shared" ca="1" si="86"/>
        <v>1.0305901390000001</v>
      </c>
      <c r="O274" s="18">
        <f t="shared" si="97"/>
        <v>0</v>
      </c>
      <c r="P274" s="14">
        <f t="shared" ca="1" si="87"/>
        <v>30590.138999999999</v>
      </c>
      <c r="Q274" s="21">
        <f t="shared" si="88"/>
        <v>0</v>
      </c>
      <c r="R274" s="14">
        <f t="shared" si="89"/>
        <v>0</v>
      </c>
      <c r="S274" s="4" t="str">
        <f t="shared" si="98"/>
        <v>J=</v>
      </c>
      <c r="T274" s="35">
        <f t="shared" si="99"/>
        <v>44119</v>
      </c>
      <c r="U274" s="3"/>
      <c r="V274" s="3"/>
      <c r="W274" s="98">
        <f>[2]Plan1!$A332</f>
        <v>46812</v>
      </c>
      <c r="X274" s="98" t="str">
        <f>[2]Plan1!$C332</f>
        <v>Carnaval</v>
      </c>
      <c r="Y274" s="88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3">
        <f t="shared" si="90"/>
        <v>44026</v>
      </c>
      <c r="B275" s="73">
        <f t="shared" ca="1" si="100"/>
        <v>1030697.5429999999</v>
      </c>
      <c r="C275" s="7">
        <f t="shared" si="91"/>
        <v>1000000</v>
      </c>
      <c r="D275" s="13">
        <f ca="1">IF(A275&lt;$B$1,VLOOKUP(A275,[1]DI!$A$4:$B$15000,2,FALSE),0)</f>
        <v>2.1500000000000005E-2</v>
      </c>
      <c r="E275" s="14">
        <f t="shared" ca="1" si="83"/>
        <v>1.0000844200000001</v>
      </c>
      <c r="F275" s="14">
        <f ca="1">(TRUNC(PRODUCT($E$12:$E274),16))</f>
        <v>1.0270728430528899</v>
      </c>
      <c r="G275" s="14">
        <f t="shared" si="92"/>
        <v>1</v>
      </c>
      <c r="H275" s="14">
        <f t="shared" ca="1" si="84"/>
        <v>1.02707284</v>
      </c>
      <c r="I275" s="13">
        <f t="shared" si="93"/>
        <v>5.0000000000000001E-3</v>
      </c>
      <c r="J275" s="35">
        <f t="shared" si="94"/>
        <v>43763</v>
      </c>
      <c r="K275" s="2">
        <f t="shared" si="95"/>
        <v>178</v>
      </c>
      <c r="L275" s="18">
        <f t="shared" si="96"/>
        <v>178</v>
      </c>
      <c r="M275" s="12">
        <f t="shared" si="85"/>
        <v>1.0035291589999999</v>
      </c>
      <c r="N275" s="12">
        <f t="shared" ca="1" si="86"/>
        <v>1.030697543</v>
      </c>
      <c r="O275" s="18">
        <f t="shared" si="97"/>
        <v>0</v>
      </c>
      <c r="P275" s="14">
        <f t="shared" ca="1" si="87"/>
        <v>30697.543000000001</v>
      </c>
      <c r="Q275" s="21">
        <f t="shared" si="88"/>
        <v>0</v>
      </c>
      <c r="R275" s="14">
        <f t="shared" si="89"/>
        <v>0</v>
      </c>
      <c r="S275" s="4" t="str">
        <f t="shared" si="98"/>
        <v>J=</v>
      </c>
      <c r="T275" s="35">
        <f t="shared" si="99"/>
        <v>44119</v>
      </c>
      <c r="U275" s="3"/>
      <c r="V275" s="3"/>
      <c r="W275" s="98">
        <f>[2]Plan1!$A333</f>
        <v>46857</v>
      </c>
      <c r="X275" s="98" t="str">
        <f>[2]Plan1!$C333</f>
        <v>Paixão de Cristo</v>
      </c>
      <c r="Y275" s="88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3">
        <f t="shared" si="90"/>
        <v>44027</v>
      </c>
      <c r="B276" s="73">
        <f t="shared" ca="1" si="100"/>
        <v>1030804.961</v>
      </c>
      <c r="C276" s="7">
        <f t="shared" si="91"/>
        <v>1000000</v>
      </c>
      <c r="D276" s="13">
        <f ca="1">IF(A276&lt;$B$1,VLOOKUP(A276,[1]DI!$A$4:$B$15000,2,FALSE),0)</f>
        <v>2.1500000000000005E-2</v>
      </c>
      <c r="E276" s="14">
        <f t="shared" ca="1" si="83"/>
        <v>1.0000844200000001</v>
      </c>
      <c r="F276" s="14">
        <f ca="1">(TRUNC(PRODUCT($E$12:$E275),16))</f>
        <v>1.0271595485423</v>
      </c>
      <c r="G276" s="14">
        <f t="shared" si="92"/>
        <v>1</v>
      </c>
      <c r="H276" s="14">
        <f t="shared" ca="1" si="84"/>
        <v>1.0271595499999999</v>
      </c>
      <c r="I276" s="13">
        <f t="shared" si="93"/>
        <v>5.0000000000000001E-3</v>
      </c>
      <c r="J276" s="35">
        <f t="shared" si="94"/>
        <v>43763</v>
      </c>
      <c r="K276" s="2">
        <f t="shared" si="95"/>
        <v>179</v>
      </c>
      <c r="L276" s="18">
        <f t="shared" si="96"/>
        <v>179</v>
      </c>
      <c r="M276" s="12">
        <f t="shared" si="85"/>
        <v>1.003549021</v>
      </c>
      <c r="N276" s="12">
        <f t="shared" ca="1" si="86"/>
        <v>1.0308049610000001</v>
      </c>
      <c r="O276" s="18">
        <f t="shared" si="97"/>
        <v>0</v>
      </c>
      <c r="P276" s="14">
        <f t="shared" ca="1" si="87"/>
        <v>30804.960999999999</v>
      </c>
      <c r="Q276" s="21">
        <f t="shared" si="88"/>
        <v>0</v>
      </c>
      <c r="R276" s="14">
        <f t="shared" si="89"/>
        <v>0</v>
      </c>
      <c r="S276" s="4" t="str">
        <f t="shared" si="98"/>
        <v>J=</v>
      </c>
      <c r="T276" s="35">
        <f t="shared" si="99"/>
        <v>44119</v>
      </c>
      <c r="U276" s="3"/>
      <c r="V276" s="3"/>
      <c r="W276" s="98">
        <f>[2]Plan1!$A334</f>
        <v>46864</v>
      </c>
      <c r="X276" s="98" t="str">
        <f>[2]Plan1!$C334</f>
        <v>Tiradentes</v>
      </c>
      <c r="Y276" s="88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3">
        <f t="shared" si="90"/>
        <v>44028</v>
      </c>
      <c r="B277" s="73">
        <f t="shared" ca="1" si="100"/>
        <v>1030912.38199999</v>
      </c>
      <c r="C277" s="7">
        <f t="shared" si="91"/>
        <v>1000000</v>
      </c>
      <c r="D277" s="13">
        <f ca="1">IF(A277&lt;$B$1,VLOOKUP(A277,[1]DI!$A$4:$B$15000,2,FALSE),0)</f>
        <v>2.1500000000000005E-2</v>
      </c>
      <c r="E277" s="14">
        <f t="shared" ca="1" si="83"/>
        <v>1.0000844200000001</v>
      </c>
      <c r="F277" s="14">
        <f ca="1">(TRUNC(PRODUCT($E$12:$E276),16))</f>
        <v>1.02724626135139</v>
      </c>
      <c r="G277" s="14">
        <f t="shared" si="92"/>
        <v>1</v>
      </c>
      <c r="H277" s="14">
        <f t="shared" ca="1" si="84"/>
        <v>1.0272462600000001</v>
      </c>
      <c r="I277" s="13">
        <f t="shared" si="93"/>
        <v>5.0000000000000001E-3</v>
      </c>
      <c r="J277" s="35">
        <f t="shared" si="94"/>
        <v>43763</v>
      </c>
      <c r="K277" s="2">
        <f t="shared" si="95"/>
        <v>180</v>
      </c>
      <c r="L277" s="18">
        <f t="shared" si="96"/>
        <v>180</v>
      </c>
      <c r="M277" s="12">
        <f t="shared" si="85"/>
        <v>1.003568883</v>
      </c>
      <c r="N277" s="12">
        <f t="shared" ca="1" si="86"/>
        <v>1.0309123819999999</v>
      </c>
      <c r="O277" s="18">
        <f t="shared" si="97"/>
        <v>0</v>
      </c>
      <c r="P277" s="14">
        <f t="shared" ca="1" si="87"/>
        <v>30912.381999990001</v>
      </c>
      <c r="Q277" s="21">
        <f t="shared" si="88"/>
        <v>0</v>
      </c>
      <c r="R277" s="14">
        <f t="shared" si="89"/>
        <v>0</v>
      </c>
      <c r="S277" s="4" t="str">
        <f t="shared" si="98"/>
        <v>J=</v>
      </c>
      <c r="T277" s="35">
        <f t="shared" si="99"/>
        <v>44119</v>
      </c>
      <c r="U277" s="3"/>
      <c r="V277" s="3"/>
      <c r="W277" s="98">
        <f>[2]Plan1!$A335</f>
        <v>46874</v>
      </c>
      <c r="X277" s="98" t="str">
        <f>[2]Plan1!$C335</f>
        <v>Dia do Trabalho</v>
      </c>
      <c r="Y277" s="88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3">
        <f t="shared" si="90"/>
        <v>44029</v>
      </c>
      <c r="B278" s="73">
        <f t="shared" ca="1" si="100"/>
        <v>1031019.817</v>
      </c>
      <c r="C278" s="7">
        <f t="shared" si="91"/>
        <v>1000000</v>
      </c>
      <c r="D278" s="13">
        <f ca="1">IF(A278&lt;$B$1,VLOOKUP(A278,[1]DI!$A$4:$B$15000,2,FALSE),0)</f>
        <v>2.1500000000000005E-2</v>
      </c>
      <c r="E278" s="14">
        <f t="shared" ca="1" si="83"/>
        <v>1.0000844200000001</v>
      </c>
      <c r="F278" s="14">
        <f ca="1">(TRUNC(PRODUCT($E$12:$E277),16))</f>
        <v>1.0273329814807699</v>
      </c>
      <c r="G278" s="14">
        <f t="shared" si="92"/>
        <v>1</v>
      </c>
      <c r="H278" s="14">
        <f t="shared" ca="1" si="84"/>
        <v>1.02733298</v>
      </c>
      <c r="I278" s="13">
        <f t="shared" si="93"/>
        <v>5.0000000000000001E-3</v>
      </c>
      <c r="J278" s="35">
        <f t="shared" si="94"/>
        <v>43763</v>
      </c>
      <c r="K278" s="2">
        <f t="shared" si="95"/>
        <v>181</v>
      </c>
      <c r="L278" s="18">
        <f t="shared" si="96"/>
        <v>181</v>
      </c>
      <c r="M278" s="12">
        <f t="shared" si="85"/>
        <v>1.0035887459999999</v>
      </c>
      <c r="N278" s="12">
        <f t="shared" ca="1" si="86"/>
        <v>1.031019817</v>
      </c>
      <c r="O278" s="18">
        <f t="shared" si="97"/>
        <v>0</v>
      </c>
      <c r="P278" s="14">
        <f t="shared" ca="1" si="87"/>
        <v>31019.816999999999</v>
      </c>
      <c r="Q278" s="21">
        <f t="shared" si="88"/>
        <v>0</v>
      </c>
      <c r="R278" s="14">
        <f t="shared" si="89"/>
        <v>0</v>
      </c>
      <c r="S278" s="4" t="str">
        <f t="shared" si="98"/>
        <v>J=</v>
      </c>
      <c r="T278" s="35">
        <f t="shared" si="99"/>
        <v>44119</v>
      </c>
      <c r="U278" s="3"/>
      <c r="V278" s="3"/>
      <c r="W278" s="98">
        <f>[2]Plan1!$A336</f>
        <v>46919</v>
      </c>
      <c r="X278" s="98" t="str">
        <f>[2]Plan1!$C336</f>
        <v>Corpus Christi</v>
      </c>
      <c r="Y278" s="88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3">
        <f t="shared" si="90"/>
        <v>44030</v>
      </c>
      <c r="B279" s="73">
        <f t="shared" ca="1" si="100"/>
        <v>1031127.26599999</v>
      </c>
      <c r="C279" s="7">
        <f t="shared" si="91"/>
        <v>1000000</v>
      </c>
      <c r="D279" s="13">
        <f ca="1">IF(A279&lt;$B$1,VLOOKUP(A279,[1]DI!$A$4:$B$15000,2,FALSE),0)</f>
        <v>0</v>
      </c>
      <c r="E279" s="14">
        <f t="shared" ca="1" si="83"/>
        <v>1</v>
      </c>
      <c r="F279" s="14">
        <f ca="1">(TRUNC(PRODUCT($E$12:$E278),16))</f>
        <v>1.0274197089310699</v>
      </c>
      <c r="G279" s="14">
        <f t="shared" si="92"/>
        <v>1</v>
      </c>
      <c r="H279" s="14">
        <f t="shared" ca="1" si="84"/>
        <v>1.02741971</v>
      </c>
      <c r="I279" s="13">
        <f t="shared" si="93"/>
        <v>5.0000000000000001E-3</v>
      </c>
      <c r="J279" s="35">
        <f t="shared" si="94"/>
        <v>43763</v>
      </c>
      <c r="K279" s="2">
        <f t="shared" si="95"/>
        <v>181</v>
      </c>
      <c r="L279" s="18">
        <f t="shared" si="96"/>
        <v>182</v>
      </c>
      <c r="M279" s="12">
        <f t="shared" si="85"/>
        <v>1.003608609</v>
      </c>
      <c r="N279" s="12">
        <f t="shared" ca="1" si="86"/>
        <v>1.0311272659999999</v>
      </c>
      <c r="O279" s="18">
        <f t="shared" si="97"/>
        <v>0</v>
      </c>
      <c r="P279" s="14">
        <f t="shared" ca="1" si="87"/>
        <v>31127.265999989999</v>
      </c>
      <c r="Q279" s="21">
        <f t="shared" si="88"/>
        <v>0</v>
      </c>
      <c r="R279" s="14">
        <f t="shared" si="89"/>
        <v>0</v>
      </c>
      <c r="S279" s="4" t="str">
        <f t="shared" si="98"/>
        <v>J=</v>
      </c>
      <c r="T279" s="35">
        <f t="shared" si="99"/>
        <v>44119</v>
      </c>
      <c r="U279" s="3"/>
      <c r="V279" s="3"/>
      <c r="W279" s="98">
        <f>[2]Plan1!$A337</f>
        <v>47003</v>
      </c>
      <c r="X279" s="98" t="str">
        <f>[2]Plan1!$C337</f>
        <v>Independência do Brasil</v>
      </c>
      <c r="Y279" s="88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3">
        <f t="shared" si="90"/>
        <v>44031</v>
      </c>
      <c r="B280" s="73">
        <f t="shared" ca="1" si="100"/>
        <v>1031127.26599999</v>
      </c>
      <c r="C280" s="7">
        <f t="shared" si="91"/>
        <v>1000000</v>
      </c>
      <c r="D280" s="13">
        <f ca="1">IF(A280&lt;$B$1,VLOOKUP(A280,[1]DI!$A$4:$B$15000,2,FALSE),0)</f>
        <v>0</v>
      </c>
      <c r="E280" s="14">
        <f t="shared" ca="1" si="83"/>
        <v>1</v>
      </c>
      <c r="F280" s="14">
        <f ca="1">(TRUNC(PRODUCT($E$12:$E279),16))</f>
        <v>1.0274197089310699</v>
      </c>
      <c r="G280" s="14">
        <f t="shared" si="92"/>
        <v>1</v>
      </c>
      <c r="H280" s="14">
        <f t="shared" ca="1" si="84"/>
        <v>1.02741971</v>
      </c>
      <c r="I280" s="13">
        <f t="shared" si="93"/>
        <v>5.0000000000000001E-3</v>
      </c>
      <c r="J280" s="35">
        <f t="shared" si="94"/>
        <v>43763</v>
      </c>
      <c r="K280" s="2">
        <f t="shared" si="95"/>
        <v>181</v>
      </c>
      <c r="L280" s="18">
        <f t="shared" si="96"/>
        <v>182</v>
      </c>
      <c r="M280" s="12">
        <f t="shared" si="85"/>
        <v>1.003608609</v>
      </c>
      <c r="N280" s="12">
        <f t="shared" ca="1" si="86"/>
        <v>1.0311272659999999</v>
      </c>
      <c r="O280" s="18">
        <f t="shared" si="97"/>
        <v>0</v>
      </c>
      <c r="P280" s="14">
        <f t="shared" ca="1" si="87"/>
        <v>31127.265999989999</v>
      </c>
      <c r="Q280" s="21">
        <f t="shared" si="88"/>
        <v>0</v>
      </c>
      <c r="R280" s="14">
        <f t="shared" si="89"/>
        <v>0</v>
      </c>
      <c r="S280" s="4" t="str">
        <f t="shared" si="98"/>
        <v>J=</v>
      </c>
      <c r="T280" s="35">
        <f t="shared" si="99"/>
        <v>44119</v>
      </c>
      <c r="U280" s="3"/>
      <c r="V280" s="3"/>
      <c r="W280" s="98">
        <f>[2]Plan1!$A338</f>
        <v>47038</v>
      </c>
      <c r="X280" s="98" t="str">
        <f>[2]Plan1!$C338</f>
        <v>Nossa Sr.a Aparecida - Padroeira do Brasil</v>
      </c>
      <c r="Y280" s="88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3">
        <f t="shared" si="90"/>
        <v>44032</v>
      </c>
      <c r="B281" s="73">
        <f t="shared" ca="1" si="100"/>
        <v>1031127.26599999</v>
      </c>
      <c r="C281" s="7">
        <f t="shared" si="91"/>
        <v>1000000</v>
      </c>
      <c r="D281" s="13">
        <f ca="1">IF(A281&lt;$B$1,VLOOKUP(A281,[1]DI!$A$4:$B$15000,2,FALSE),0)</f>
        <v>2.1500000000000005E-2</v>
      </c>
      <c r="E281" s="14">
        <f t="shared" ca="1" si="83"/>
        <v>1.0000844200000001</v>
      </c>
      <c r="F281" s="14">
        <f ca="1">(TRUNC(PRODUCT($E$12:$E280),16))</f>
        <v>1.0274197089310699</v>
      </c>
      <c r="G281" s="14">
        <f t="shared" si="92"/>
        <v>1</v>
      </c>
      <c r="H281" s="14">
        <f t="shared" ca="1" si="84"/>
        <v>1.02741971</v>
      </c>
      <c r="I281" s="13">
        <f t="shared" si="93"/>
        <v>5.0000000000000001E-3</v>
      </c>
      <c r="J281" s="35">
        <f t="shared" si="94"/>
        <v>43763</v>
      </c>
      <c r="K281" s="2">
        <f t="shared" si="95"/>
        <v>182</v>
      </c>
      <c r="L281" s="18">
        <f t="shared" si="96"/>
        <v>182</v>
      </c>
      <c r="M281" s="12">
        <f t="shared" si="85"/>
        <v>1.003608609</v>
      </c>
      <c r="N281" s="12">
        <f t="shared" ca="1" si="86"/>
        <v>1.0311272659999999</v>
      </c>
      <c r="O281" s="18">
        <f t="shared" si="97"/>
        <v>0</v>
      </c>
      <c r="P281" s="14">
        <f t="shared" ca="1" si="87"/>
        <v>31127.265999989999</v>
      </c>
      <c r="Q281" s="21">
        <f t="shared" si="88"/>
        <v>0</v>
      </c>
      <c r="R281" s="14">
        <f t="shared" si="89"/>
        <v>0</v>
      </c>
      <c r="S281" s="4" t="str">
        <f t="shared" si="98"/>
        <v>J=</v>
      </c>
      <c r="T281" s="35">
        <f t="shared" si="99"/>
        <v>44119</v>
      </c>
      <c r="U281" s="3"/>
      <c r="V281" s="3"/>
      <c r="W281" s="98">
        <f>[2]Plan1!$A339</f>
        <v>47059</v>
      </c>
      <c r="X281" s="98" t="str">
        <f>[2]Plan1!$C339</f>
        <v>Finados</v>
      </c>
      <c r="Y281" s="88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3">
        <f t="shared" si="90"/>
        <v>44033</v>
      </c>
      <c r="B282" s="73">
        <f t="shared" ca="1" si="100"/>
        <v>1031234.718</v>
      </c>
      <c r="C282" s="7">
        <f t="shared" si="91"/>
        <v>1000000</v>
      </c>
      <c r="D282" s="13">
        <f ca="1">IF(A282&lt;$B$1,VLOOKUP(A282,[1]DI!$A$4:$B$15000,2,FALSE),0)</f>
        <v>2.1500000000000005E-2</v>
      </c>
      <c r="E282" s="14">
        <f t="shared" ca="1" si="83"/>
        <v>1.0000844200000001</v>
      </c>
      <c r="F282" s="14">
        <f ca="1">(TRUNC(PRODUCT($E$12:$E281),16))</f>
        <v>1.0275064437029</v>
      </c>
      <c r="G282" s="14">
        <f t="shared" si="92"/>
        <v>1</v>
      </c>
      <c r="H282" s="14">
        <f t="shared" ca="1" si="84"/>
        <v>1.02750644</v>
      </c>
      <c r="I282" s="13">
        <f t="shared" si="93"/>
        <v>5.0000000000000001E-3</v>
      </c>
      <c r="J282" s="35">
        <f t="shared" si="94"/>
        <v>43763</v>
      </c>
      <c r="K282" s="2">
        <f t="shared" si="95"/>
        <v>183</v>
      </c>
      <c r="L282" s="18">
        <f t="shared" si="96"/>
        <v>183</v>
      </c>
      <c r="M282" s="12">
        <f t="shared" si="85"/>
        <v>1.0036284719999999</v>
      </c>
      <c r="N282" s="12">
        <f t="shared" ca="1" si="86"/>
        <v>1.0312347180000001</v>
      </c>
      <c r="O282" s="18">
        <f t="shared" si="97"/>
        <v>0</v>
      </c>
      <c r="P282" s="14">
        <f t="shared" ca="1" si="87"/>
        <v>31234.718000000001</v>
      </c>
      <c r="Q282" s="21">
        <f t="shared" si="88"/>
        <v>0</v>
      </c>
      <c r="R282" s="14">
        <f t="shared" si="89"/>
        <v>0</v>
      </c>
      <c r="S282" s="4" t="str">
        <f t="shared" si="98"/>
        <v>J=</v>
      </c>
      <c r="T282" s="35">
        <f t="shared" si="99"/>
        <v>44119</v>
      </c>
      <c r="U282" s="3"/>
      <c r="V282" s="3"/>
      <c r="W282" s="98">
        <f>[2]Plan1!$A340</f>
        <v>47072</v>
      </c>
      <c r="X282" s="98" t="str">
        <f>[2]Plan1!$C340</f>
        <v>Proclamação da República</v>
      </c>
      <c r="Y282" s="88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3">
        <f t="shared" si="90"/>
        <v>44034</v>
      </c>
      <c r="B283" s="73">
        <f t="shared" ca="1" si="100"/>
        <v>1031342.1949999901</v>
      </c>
      <c r="C283" s="7">
        <f t="shared" si="91"/>
        <v>1000000</v>
      </c>
      <c r="D283" s="13">
        <f ca="1">IF(A283&lt;$B$1,VLOOKUP(A283,[1]DI!$A$4:$B$15000,2,FALSE),0)</f>
        <v>2.1500000000000005E-2</v>
      </c>
      <c r="E283" s="14">
        <f t="shared" ca="1" si="83"/>
        <v>1.0000844200000001</v>
      </c>
      <c r="F283" s="14">
        <f ca="1">(TRUNC(PRODUCT($E$12:$E282),16))</f>
        <v>1.0275931857968801</v>
      </c>
      <c r="G283" s="14">
        <f t="shared" si="92"/>
        <v>1</v>
      </c>
      <c r="H283" s="14">
        <f t="shared" ca="1" si="84"/>
        <v>1.0275931899999999</v>
      </c>
      <c r="I283" s="13">
        <f t="shared" si="93"/>
        <v>5.0000000000000001E-3</v>
      </c>
      <c r="J283" s="35">
        <f t="shared" si="94"/>
        <v>43763</v>
      </c>
      <c r="K283" s="2">
        <f t="shared" si="95"/>
        <v>184</v>
      </c>
      <c r="L283" s="18">
        <f t="shared" si="96"/>
        <v>184</v>
      </c>
      <c r="M283" s="12">
        <f t="shared" si="85"/>
        <v>1.0036483359999999</v>
      </c>
      <c r="N283" s="12">
        <f t="shared" ca="1" si="86"/>
        <v>1.0313421949999999</v>
      </c>
      <c r="O283" s="18">
        <f t="shared" si="97"/>
        <v>0</v>
      </c>
      <c r="P283" s="14">
        <f t="shared" ca="1" si="87"/>
        <v>31342.194999989999</v>
      </c>
      <c r="Q283" s="21">
        <f t="shared" si="88"/>
        <v>0</v>
      </c>
      <c r="R283" s="14">
        <f t="shared" si="89"/>
        <v>0</v>
      </c>
      <c r="S283" s="4" t="str">
        <f t="shared" si="98"/>
        <v>J=</v>
      </c>
      <c r="T283" s="35">
        <f t="shared" si="99"/>
        <v>44119</v>
      </c>
      <c r="U283" s="3"/>
      <c r="V283" s="3"/>
      <c r="W283" s="98">
        <f>[2]Plan1!$A341</f>
        <v>47077</v>
      </c>
      <c r="X283" s="98" t="str">
        <f>[2]Plan1!$C341</f>
        <v>Dia Nacional de Zumbi e da Consciência Negra</v>
      </c>
      <c r="Y283" s="88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3">
        <f t="shared" si="90"/>
        <v>44035</v>
      </c>
      <c r="B284" s="73">
        <f t="shared" ca="1" si="100"/>
        <v>1031449.676</v>
      </c>
      <c r="C284" s="7">
        <f t="shared" si="91"/>
        <v>1000000</v>
      </c>
      <c r="D284" s="13">
        <f ca="1">IF(A284&lt;$B$1,VLOOKUP(A284,[1]DI!$A$4:$B$15000,2,FALSE),0)</f>
        <v>2.1500000000000005E-2</v>
      </c>
      <c r="E284" s="14">
        <f t="shared" ca="1" si="83"/>
        <v>1.0000844200000001</v>
      </c>
      <c r="F284" s="14">
        <f ca="1">(TRUNC(PRODUCT($E$12:$E283),16))</f>
        <v>1.0276799352136201</v>
      </c>
      <c r="G284" s="14">
        <f t="shared" si="92"/>
        <v>1</v>
      </c>
      <c r="H284" s="14">
        <f t="shared" ca="1" si="84"/>
        <v>1.0276799400000001</v>
      </c>
      <c r="I284" s="13">
        <f t="shared" si="93"/>
        <v>5.0000000000000001E-3</v>
      </c>
      <c r="J284" s="35">
        <f t="shared" si="94"/>
        <v>43763</v>
      </c>
      <c r="K284" s="2">
        <f t="shared" si="95"/>
        <v>185</v>
      </c>
      <c r="L284" s="18">
        <f t="shared" si="96"/>
        <v>185</v>
      </c>
      <c r="M284" s="12">
        <f t="shared" si="85"/>
        <v>1.0036681999999999</v>
      </c>
      <c r="N284" s="12">
        <f t="shared" ca="1" si="86"/>
        <v>1.031449676</v>
      </c>
      <c r="O284" s="18">
        <f t="shared" si="97"/>
        <v>0</v>
      </c>
      <c r="P284" s="14">
        <f t="shared" ca="1" si="87"/>
        <v>31449.675999999999</v>
      </c>
      <c r="Q284" s="21">
        <f t="shared" si="88"/>
        <v>0</v>
      </c>
      <c r="R284" s="14">
        <f t="shared" si="89"/>
        <v>0</v>
      </c>
      <c r="S284" s="4" t="str">
        <f t="shared" si="98"/>
        <v>J=</v>
      </c>
      <c r="T284" s="35">
        <f t="shared" si="99"/>
        <v>44119</v>
      </c>
      <c r="U284" s="3"/>
      <c r="V284" s="3"/>
      <c r="W284" s="98">
        <f>[2]Plan1!$A342</f>
        <v>47112</v>
      </c>
      <c r="X284" s="98" t="str">
        <f>[2]Plan1!$C342</f>
        <v>Natal</v>
      </c>
      <c r="Y284" s="88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3">
        <f t="shared" si="90"/>
        <v>44036</v>
      </c>
      <c r="B285" s="73">
        <f t="shared" ca="1" si="100"/>
        <v>1031557.16</v>
      </c>
      <c r="C285" s="7">
        <f t="shared" si="91"/>
        <v>1000000</v>
      </c>
      <c r="D285" s="13">
        <f ca="1">IF(A285&lt;$B$1,VLOOKUP(A285,[1]DI!$A$4:$B$15000,2,FALSE),0)</f>
        <v>2.1500000000000005E-2</v>
      </c>
      <c r="E285" s="14">
        <f t="shared" ca="1" si="83"/>
        <v>1.0000844200000001</v>
      </c>
      <c r="F285" s="14">
        <f ca="1">(TRUNC(PRODUCT($E$12:$E284),16))</f>
        <v>1.02776669195375</v>
      </c>
      <c r="G285" s="14">
        <f t="shared" si="92"/>
        <v>1</v>
      </c>
      <c r="H285" s="14">
        <f t="shared" ca="1" si="84"/>
        <v>1.02776669</v>
      </c>
      <c r="I285" s="13">
        <f t="shared" si="93"/>
        <v>5.0000000000000001E-3</v>
      </c>
      <c r="J285" s="35">
        <f t="shared" si="94"/>
        <v>43763</v>
      </c>
      <c r="K285" s="2">
        <f t="shared" si="95"/>
        <v>186</v>
      </c>
      <c r="L285" s="18">
        <f t="shared" si="96"/>
        <v>186</v>
      </c>
      <c r="M285" s="12">
        <f t="shared" si="85"/>
        <v>1.003688065</v>
      </c>
      <c r="N285" s="12">
        <f t="shared" ca="1" si="86"/>
        <v>1.03155716</v>
      </c>
      <c r="O285" s="18">
        <f t="shared" si="97"/>
        <v>0</v>
      </c>
      <c r="P285" s="14">
        <f t="shared" ca="1" si="87"/>
        <v>31557.16</v>
      </c>
      <c r="Q285" s="21">
        <f t="shared" si="88"/>
        <v>0</v>
      </c>
      <c r="R285" s="14">
        <f t="shared" si="89"/>
        <v>0</v>
      </c>
      <c r="S285" s="4" t="str">
        <f t="shared" si="98"/>
        <v>J=</v>
      </c>
      <c r="T285" s="35">
        <f t="shared" si="99"/>
        <v>44119</v>
      </c>
      <c r="U285" s="3"/>
      <c r="V285" s="3"/>
      <c r="W285" s="98">
        <f>[2]Plan1!$A343</f>
        <v>47119</v>
      </c>
      <c r="X285" s="98" t="str">
        <f>[2]Plan1!$C343</f>
        <v>Confraternização Universal</v>
      </c>
      <c r="Y285" s="88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3">
        <f t="shared" si="90"/>
        <v>44037</v>
      </c>
      <c r="B286" s="73">
        <f t="shared" ca="1" si="100"/>
        <v>1031664.669</v>
      </c>
      <c r="C286" s="7">
        <f t="shared" si="91"/>
        <v>1000000</v>
      </c>
      <c r="D286" s="13">
        <f ca="1">IF(A286&lt;$B$1,VLOOKUP(A286,[1]DI!$A$4:$B$15000,2,FALSE),0)</f>
        <v>0</v>
      </c>
      <c r="E286" s="14">
        <f t="shared" ca="1" si="83"/>
        <v>1</v>
      </c>
      <c r="F286" s="14">
        <f ca="1">(TRUNC(PRODUCT($E$12:$E285),16))</f>
        <v>1.02785345601789</v>
      </c>
      <c r="G286" s="14">
        <f t="shared" si="92"/>
        <v>1</v>
      </c>
      <c r="H286" s="14">
        <f t="shared" ca="1" si="84"/>
        <v>1.02785346</v>
      </c>
      <c r="I286" s="13">
        <f t="shared" si="93"/>
        <v>5.0000000000000001E-3</v>
      </c>
      <c r="J286" s="35">
        <f t="shared" si="94"/>
        <v>43763</v>
      </c>
      <c r="K286" s="2">
        <f t="shared" si="95"/>
        <v>186</v>
      </c>
      <c r="L286" s="18">
        <f t="shared" si="96"/>
        <v>187</v>
      </c>
      <c r="M286" s="12">
        <f t="shared" si="85"/>
        <v>1.00370793</v>
      </c>
      <c r="N286" s="12">
        <f t="shared" ca="1" si="86"/>
        <v>1.031664669</v>
      </c>
      <c r="O286" s="18">
        <f t="shared" si="97"/>
        <v>0</v>
      </c>
      <c r="P286" s="14">
        <f t="shared" ca="1" si="87"/>
        <v>31664.669000000002</v>
      </c>
      <c r="Q286" s="21">
        <f t="shared" si="88"/>
        <v>0</v>
      </c>
      <c r="R286" s="14">
        <f t="shared" si="89"/>
        <v>0</v>
      </c>
      <c r="S286" s="4" t="str">
        <f t="shared" si="98"/>
        <v>J=</v>
      </c>
      <c r="T286" s="35">
        <f t="shared" si="99"/>
        <v>44119</v>
      </c>
      <c r="U286" s="3"/>
      <c r="V286" s="3"/>
      <c r="W286" s="98">
        <f>[2]Plan1!$A344</f>
        <v>47161</v>
      </c>
      <c r="X286" s="98" t="str">
        <f>[2]Plan1!$C344</f>
        <v>Carnaval</v>
      </c>
      <c r="Y286" s="88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3">
        <f t="shared" si="90"/>
        <v>44038</v>
      </c>
      <c r="B287" s="73">
        <f t="shared" ca="1" si="100"/>
        <v>1031664.669</v>
      </c>
      <c r="C287" s="7">
        <f t="shared" si="91"/>
        <v>1000000</v>
      </c>
      <c r="D287" s="13">
        <f ca="1">IF(A287&lt;$B$1,VLOOKUP(A287,[1]DI!$A$4:$B$15000,2,FALSE),0)</f>
        <v>0</v>
      </c>
      <c r="E287" s="14">
        <f t="shared" ca="1" si="83"/>
        <v>1</v>
      </c>
      <c r="F287" s="14">
        <f ca="1">(TRUNC(PRODUCT($E$12:$E286),16))</f>
        <v>1.02785345601789</v>
      </c>
      <c r="G287" s="14">
        <f t="shared" si="92"/>
        <v>1</v>
      </c>
      <c r="H287" s="14">
        <f t="shared" ca="1" si="84"/>
        <v>1.02785346</v>
      </c>
      <c r="I287" s="13">
        <f t="shared" si="93"/>
        <v>5.0000000000000001E-3</v>
      </c>
      <c r="J287" s="35">
        <f t="shared" si="94"/>
        <v>43763</v>
      </c>
      <c r="K287" s="2">
        <f t="shared" si="95"/>
        <v>186</v>
      </c>
      <c r="L287" s="18">
        <f t="shared" si="96"/>
        <v>187</v>
      </c>
      <c r="M287" s="12">
        <f t="shared" si="85"/>
        <v>1.00370793</v>
      </c>
      <c r="N287" s="12">
        <f t="shared" ca="1" si="86"/>
        <v>1.031664669</v>
      </c>
      <c r="O287" s="18">
        <f t="shared" si="97"/>
        <v>0</v>
      </c>
      <c r="P287" s="14">
        <f t="shared" ca="1" si="87"/>
        <v>31664.669000000002</v>
      </c>
      <c r="Q287" s="21">
        <f t="shared" si="88"/>
        <v>0</v>
      </c>
      <c r="R287" s="14">
        <f t="shared" si="89"/>
        <v>0</v>
      </c>
      <c r="S287" s="4" t="str">
        <f t="shared" si="98"/>
        <v>J=</v>
      </c>
      <c r="T287" s="35">
        <f t="shared" si="99"/>
        <v>44119</v>
      </c>
      <c r="U287" s="3"/>
      <c r="V287" s="3"/>
      <c r="W287" s="98">
        <f>[2]Plan1!$A345</f>
        <v>47162</v>
      </c>
      <c r="X287" s="98" t="str">
        <f>[2]Plan1!$C345</f>
        <v>Carnaval</v>
      </c>
      <c r="Y287" s="88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3">
        <f t="shared" si="90"/>
        <v>44039</v>
      </c>
      <c r="B288" s="73">
        <f t="shared" ca="1" si="100"/>
        <v>1031664.669</v>
      </c>
      <c r="C288" s="7">
        <f t="shared" si="91"/>
        <v>1000000</v>
      </c>
      <c r="D288" s="13">
        <f ca="1">IF(A288&lt;$B$1,VLOOKUP(A288,[1]DI!$A$4:$B$15000,2,FALSE),0)</f>
        <v>2.1500000000000005E-2</v>
      </c>
      <c r="E288" s="14">
        <f t="shared" ca="1" si="83"/>
        <v>1.0000844200000001</v>
      </c>
      <c r="F288" s="14">
        <f ca="1">(TRUNC(PRODUCT($E$12:$E287),16))</f>
        <v>1.02785345601789</v>
      </c>
      <c r="G288" s="14">
        <f t="shared" si="92"/>
        <v>1</v>
      </c>
      <c r="H288" s="14">
        <f t="shared" ca="1" si="84"/>
        <v>1.02785346</v>
      </c>
      <c r="I288" s="13">
        <f t="shared" si="93"/>
        <v>5.0000000000000001E-3</v>
      </c>
      <c r="J288" s="35">
        <f t="shared" si="94"/>
        <v>43763</v>
      </c>
      <c r="K288" s="2">
        <f t="shared" si="95"/>
        <v>187</v>
      </c>
      <c r="L288" s="18">
        <f t="shared" si="96"/>
        <v>187</v>
      </c>
      <c r="M288" s="12">
        <f t="shared" si="85"/>
        <v>1.00370793</v>
      </c>
      <c r="N288" s="12">
        <f t="shared" ca="1" si="86"/>
        <v>1.031664669</v>
      </c>
      <c r="O288" s="18">
        <f t="shared" si="97"/>
        <v>0</v>
      </c>
      <c r="P288" s="14">
        <f t="shared" ca="1" si="87"/>
        <v>31664.669000000002</v>
      </c>
      <c r="Q288" s="21">
        <f t="shared" si="88"/>
        <v>0</v>
      </c>
      <c r="R288" s="14">
        <f t="shared" si="89"/>
        <v>0</v>
      </c>
      <c r="S288" s="4" t="str">
        <f t="shared" si="98"/>
        <v>J=</v>
      </c>
      <c r="T288" s="35">
        <f t="shared" si="99"/>
        <v>44119</v>
      </c>
      <c r="U288" s="3"/>
      <c r="V288" s="3"/>
      <c r="W288" s="98">
        <f>[2]Plan1!$A346</f>
        <v>47207</v>
      </c>
      <c r="X288" s="98" t="str">
        <f>[2]Plan1!$C346</f>
        <v>Paixão de Cristo</v>
      </c>
      <c r="Y288" s="88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3">
        <f t="shared" si="90"/>
        <v>44040</v>
      </c>
      <c r="B289" s="73">
        <f t="shared" ca="1" si="100"/>
        <v>1031772.17999999</v>
      </c>
      <c r="C289" s="7">
        <f t="shared" si="91"/>
        <v>1000000</v>
      </c>
      <c r="D289" s="13">
        <f ca="1">IF(A289&lt;$B$1,VLOOKUP(A289,[1]DI!$A$4:$B$15000,2,FALSE),0)</f>
        <v>2.1500000000000005E-2</v>
      </c>
      <c r="E289" s="14">
        <f t="shared" ca="1" si="83"/>
        <v>1.0000844200000001</v>
      </c>
      <c r="F289" s="14">
        <f ca="1">(TRUNC(PRODUCT($E$12:$E288),16))</f>
        <v>1.02794022740664</v>
      </c>
      <c r="G289" s="14">
        <f t="shared" si="92"/>
        <v>1</v>
      </c>
      <c r="H289" s="14">
        <f t="shared" ca="1" si="84"/>
        <v>1.02794023</v>
      </c>
      <c r="I289" s="13">
        <f t="shared" si="93"/>
        <v>5.0000000000000001E-3</v>
      </c>
      <c r="J289" s="35">
        <f t="shared" si="94"/>
        <v>43763</v>
      </c>
      <c r="K289" s="2">
        <f t="shared" si="95"/>
        <v>188</v>
      </c>
      <c r="L289" s="18">
        <f t="shared" si="96"/>
        <v>188</v>
      </c>
      <c r="M289" s="12">
        <f t="shared" si="85"/>
        <v>1.0037277950000001</v>
      </c>
      <c r="N289" s="12">
        <f t="shared" ca="1" si="86"/>
        <v>1.0317721799999999</v>
      </c>
      <c r="O289" s="18">
        <f t="shared" si="97"/>
        <v>0</v>
      </c>
      <c r="P289" s="14">
        <f t="shared" ca="1" si="87"/>
        <v>31772.179999989999</v>
      </c>
      <c r="Q289" s="21">
        <f t="shared" si="88"/>
        <v>0</v>
      </c>
      <c r="R289" s="14">
        <f t="shared" si="89"/>
        <v>0</v>
      </c>
      <c r="S289" s="4" t="str">
        <f t="shared" si="98"/>
        <v>J=</v>
      </c>
      <c r="T289" s="35">
        <f t="shared" si="99"/>
        <v>44119</v>
      </c>
      <c r="U289" s="3"/>
      <c r="V289" s="3"/>
      <c r="W289" s="98">
        <f>[2]Plan1!$A347</f>
        <v>47229</v>
      </c>
      <c r="X289" s="98" t="str">
        <f>[2]Plan1!$C347</f>
        <v>Tiradentes</v>
      </c>
      <c r="Y289" s="88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3">
        <f t="shared" si="90"/>
        <v>44041</v>
      </c>
      <c r="B290" s="73">
        <f t="shared" ca="1" si="100"/>
        <v>1031879.7070000001</v>
      </c>
      <c r="C290" s="7">
        <f t="shared" si="91"/>
        <v>1000000</v>
      </c>
      <c r="D290" s="13">
        <f ca="1">IF(A290&lt;$B$1,VLOOKUP(A290,[1]DI!$A$4:$B$15000,2,FALSE),0)</f>
        <v>2.1500000000000005E-2</v>
      </c>
      <c r="E290" s="14">
        <f t="shared" ca="1" si="83"/>
        <v>1.0000844200000001</v>
      </c>
      <c r="F290" s="14">
        <f ca="1">(TRUNC(PRODUCT($E$12:$E289),16))</f>
        <v>1.02802700612064</v>
      </c>
      <c r="G290" s="14">
        <f t="shared" si="92"/>
        <v>1</v>
      </c>
      <c r="H290" s="14">
        <f t="shared" ca="1" si="84"/>
        <v>1.02802701</v>
      </c>
      <c r="I290" s="13">
        <f t="shared" si="93"/>
        <v>5.0000000000000001E-3</v>
      </c>
      <c r="J290" s="35">
        <f t="shared" si="94"/>
        <v>43763</v>
      </c>
      <c r="K290" s="2">
        <f t="shared" si="95"/>
        <v>189</v>
      </c>
      <c r="L290" s="18">
        <f t="shared" si="96"/>
        <v>189</v>
      </c>
      <c r="M290" s="12">
        <f t="shared" si="85"/>
        <v>1.003747661</v>
      </c>
      <c r="N290" s="12">
        <f t="shared" ca="1" si="86"/>
        <v>1.0318797070000001</v>
      </c>
      <c r="O290" s="18">
        <f t="shared" si="97"/>
        <v>0</v>
      </c>
      <c r="P290" s="14">
        <f t="shared" ca="1" si="87"/>
        <v>31879.706999999999</v>
      </c>
      <c r="Q290" s="21">
        <f t="shared" si="88"/>
        <v>0</v>
      </c>
      <c r="R290" s="14">
        <f t="shared" si="89"/>
        <v>0</v>
      </c>
      <c r="S290" s="4" t="str">
        <f t="shared" si="98"/>
        <v>J=</v>
      </c>
      <c r="T290" s="35">
        <f t="shared" si="99"/>
        <v>44119</v>
      </c>
      <c r="U290" s="3"/>
      <c r="V290" s="3"/>
      <c r="W290" s="98">
        <f>[2]Plan1!$A348</f>
        <v>47239</v>
      </c>
      <c r="X290" s="98" t="str">
        <f>[2]Plan1!$C348</f>
        <v>Dia do Trabalho</v>
      </c>
      <c r="Y290" s="88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3">
        <f t="shared" si="90"/>
        <v>44042</v>
      </c>
      <c r="B291" s="73">
        <f t="shared" ca="1" si="100"/>
        <v>1031987.236</v>
      </c>
      <c r="C291" s="7">
        <f t="shared" si="91"/>
        <v>1000000</v>
      </c>
      <c r="D291" s="13">
        <f ca="1">IF(A291&lt;$B$1,VLOOKUP(A291,[1]DI!$A$4:$B$15000,2,FALSE),0)</f>
        <v>2.1500000000000005E-2</v>
      </c>
      <c r="E291" s="14">
        <f t="shared" ca="1" si="83"/>
        <v>1.0000844200000001</v>
      </c>
      <c r="F291" s="14">
        <f ca="1">(TRUNC(PRODUCT($E$12:$E290),16))</f>
        <v>1.0281137921604999</v>
      </c>
      <c r="G291" s="14">
        <f t="shared" si="92"/>
        <v>1</v>
      </c>
      <c r="H291" s="14">
        <f t="shared" ca="1" si="84"/>
        <v>1.0281137899999999</v>
      </c>
      <c r="I291" s="13">
        <f t="shared" si="93"/>
        <v>5.0000000000000001E-3</v>
      </c>
      <c r="J291" s="35">
        <f t="shared" si="94"/>
        <v>43763</v>
      </c>
      <c r="K291" s="2">
        <f t="shared" si="95"/>
        <v>190</v>
      </c>
      <c r="L291" s="18">
        <f t="shared" si="96"/>
        <v>190</v>
      </c>
      <c r="M291" s="12">
        <f t="shared" si="85"/>
        <v>1.0037675269999999</v>
      </c>
      <c r="N291" s="12">
        <f t="shared" ca="1" si="86"/>
        <v>1.031987236</v>
      </c>
      <c r="O291" s="18">
        <f t="shared" si="97"/>
        <v>0</v>
      </c>
      <c r="P291" s="14">
        <f t="shared" ca="1" si="87"/>
        <v>31987.236000000001</v>
      </c>
      <c r="Q291" s="21">
        <f t="shared" si="88"/>
        <v>0</v>
      </c>
      <c r="R291" s="14">
        <f t="shared" si="89"/>
        <v>0</v>
      </c>
      <c r="S291" s="4" t="str">
        <f t="shared" si="98"/>
        <v>J=</v>
      </c>
      <c r="T291" s="35">
        <f t="shared" si="99"/>
        <v>44119</v>
      </c>
      <c r="U291" s="3"/>
      <c r="V291" s="3"/>
      <c r="W291" s="98">
        <f>[2]Plan1!$A349</f>
        <v>47269</v>
      </c>
      <c r="X291" s="98" t="str">
        <f>[2]Plan1!$C349</f>
        <v>Corpus Christi</v>
      </c>
      <c r="Y291" s="88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3">
        <f t="shared" si="90"/>
        <v>44043</v>
      </c>
      <c r="B292" s="73">
        <f t="shared" ca="1" si="100"/>
        <v>1032094.791</v>
      </c>
      <c r="C292" s="7">
        <f t="shared" si="91"/>
        <v>1000000</v>
      </c>
      <c r="D292" s="13">
        <f ca="1">IF(A292&lt;$B$1,VLOOKUP(A292,[1]DI!$A$4:$B$15000,2,FALSE),0)</f>
        <v>2.1500000000000005E-2</v>
      </c>
      <c r="E292" s="14">
        <f t="shared" ca="1" si="83"/>
        <v>1.0000844200000001</v>
      </c>
      <c r="F292" s="14">
        <f ca="1">(TRUNC(PRODUCT($E$12:$E291),16))</f>
        <v>1.0282005855268299</v>
      </c>
      <c r="G292" s="14">
        <f t="shared" si="92"/>
        <v>1</v>
      </c>
      <c r="H292" s="14">
        <f t="shared" ca="1" si="84"/>
        <v>1.02820059</v>
      </c>
      <c r="I292" s="13">
        <f t="shared" si="93"/>
        <v>5.0000000000000001E-3</v>
      </c>
      <c r="J292" s="35">
        <f t="shared" si="94"/>
        <v>43763</v>
      </c>
      <c r="K292" s="2">
        <f t="shared" si="95"/>
        <v>191</v>
      </c>
      <c r="L292" s="18">
        <f t="shared" si="96"/>
        <v>191</v>
      </c>
      <c r="M292" s="12">
        <f t="shared" si="85"/>
        <v>1.0037873939999999</v>
      </c>
      <c r="N292" s="12">
        <f t="shared" ca="1" si="86"/>
        <v>1.032094791</v>
      </c>
      <c r="O292" s="18">
        <f t="shared" si="97"/>
        <v>0</v>
      </c>
      <c r="P292" s="14">
        <f t="shared" ca="1" si="87"/>
        <v>32094.791000000001</v>
      </c>
      <c r="Q292" s="21">
        <f t="shared" si="88"/>
        <v>0</v>
      </c>
      <c r="R292" s="14">
        <f t="shared" si="89"/>
        <v>0</v>
      </c>
      <c r="S292" s="4" t="str">
        <f t="shared" si="98"/>
        <v>J=</v>
      </c>
      <c r="T292" s="35">
        <f t="shared" si="99"/>
        <v>44119</v>
      </c>
      <c r="U292" s="3"/>
      <c r="V292" s="3"/>
      <c r="W292" s="98">
        <f>[2]Plan1!$A350</f>
        <v>47368</v>
      </c>
      <c r="X292" s="98" t="str">
        <f>[2]Plan1!$C350</f>
        <v>Independência do Brasil</v>
      </c>
      <c r="Y292" s="88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3">
        <f t="shared" si="90"/>
        <v>44044</v>
      </c>
      <c r="B293" s="73">
        <f t="shared" ca="1" si="100"/>
        <v>1032202.348</v>
      </c>
      <c r="C293" s="7">
        <f t="shared" si="91"/>
        <v>1000000</v>
      </c>
      <c r="D293" s="13">
        <f ca="1">IF(A293&lt;$B$1,VLOOKUP(A293,[1]DI!$A$4:$B$15000,2,FALSE),0)</f>
        <v>0</v>
      </c>
      <c r="E293" s="14">
        <f t="shared" ca="1" si="83"/>
        <v>1</v>
      </c>
      <c r="F293" s="14">
        <f ca="1">(TRUNC(PRODUCT($E$12:$E292),16))</f>
        <v>1.0282873862202599</v>
      </c>
      <c r="G293" s="14">
        <f t="shared" si="92"/>
        <v>1</v>
      </c>
      <c r="H293" s="14">
        <f t="shared" ca="1" si="84"/>
        <v>1.02828739</v>
      </c>
      <c r="I293" s="13">
        <f t="shared" si="93"/>
        <v>5.0000000000000001E-3</v>
      </c>
      <c r="J293" s="35">
        <f t="shared" si="94"/>
        <v>43763</v>
      </c>
      <c r="K293" s="2">
        <f t="shared" si="95"/>
        <v>191</v>
      </c>
      <c r="L293" s="18">
        <f t="shared" si="96"/>
        <v>192</v>
      </c>
      <c r="M293" s="12">
        <f t="shared" si="85"/>
        <v>1.003807261</v>
      </c>
      <c r="N293" s="12">
        <f t="shared" ca="1" si="86"/>
        <v>1.032202348</v>
      </c>
      <c r="O293" s="18">
        <f t="shared" si="97"/>
        <v>0</v>
      </c>
      <c r="P293" s="14">
        <f t="shared" ca="1" si="87"/>
        <v>32202.348000000002</v>
      </c>
      <c r="Q293" s="21">
        <f t="shared" si="88"/>
        <v>0</v>
      </c>
      <c r="R293" s="14">
        <f t="shared" si="89"/>
        <v>0</v>
      </c>
      <c r="S293" s="4" t="str">
        <f t="shared" si="98"/>
        <v>J=</v>
      </c>
      <c r="T293" s="35">
        <f t="shared" si="99"/>
        <v>44119</v>
      </c>
      <c r="U293" s="3"/>
      <c r="V293" s="3"/>
      <c r="W293" s="98">
        <f>[2]Plan1!$A351</f>
        <v>47403</v>
      </c>
      <c r="X293" s="98" t="str">
        <f>[2]Plan1!$C351</f>
        <v>Nossa Sr.a Aparecida - Padroeira do Brasil</v>
      </c>
      <c r="Y293" s="88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3">
        <f t="shared" si="90"/>
        <v>44045</v>
      </c>
      <c r="B294" s="73">
        <f t="shared" ca="1" si="100"/>
        <v>1032202.348</v>
      </c>
      <c r="C294" s="7">
        <f t="shared" si="91"/>
        <v>1000000</v>
      </c>
      <c r="D294" s="13">
        <f ca="1">IF(A294&lt;$B$1,VLOOKUP(A294,[1]DI!$A$4:$B$15000,2,FALSE),0)</f>
        <v>0</v>
      </c>
      <c r="E294" s="14">
        <f t="shared" ca="1" si="83"/>
        <v>1</v>
      </c>
      <c r="F294" s="14">
        <f ca="1">(TRUNC(PRODUCT($E$12:$E293),16))</f>
        <v>1.0282873862202599</v>
      </c>
      <c r="G294" s="14">
        <f t="shared" si="92"/>
        <v>1</v>
      </c>
      <c r="H294" s="14">
        <f t="shared" ca="1" si="84"/>
        <v>1.02828739</v>
      </c>
      <c r="I294" s="13">
        <f t="shared" si="93"/>
        <v>5.0000000000000001E-3</v>
      </c>
      <c r="J294" s="35">
        <f t="shared" si="94"/>
        <v>43763</v>
      </c>
      <c r="K294" s="2">
        <f t="shared" si="95"/>
        <v>191</v>
      </c>
      <c r="L294" s="18">
        <f t="shared" si="96"/>
        <v>192</v>
      </c>
      <c r="M294" s="12">
        <f t="shared" si="85"/>
        <v>1.003807261</v>
      </c>
      <c r="N294" s="12">
        <f t="shared" ca="1" si="86"/>
        <v>1.032202348</v>
      </c>
      <c r="O294" s="18">
        <f t="shared" si="97"/>
        <v>0</v>
      </c>
      <c r="P294" s="14">
        <f t="shared" ca="1" si="87"/>
        <v>32202.348000000002</v>
      </c>
      <c r="Q294" s="21">
        <f t="shared" si="88"/>
        <v>0</v>
      </c>
      <c r="R294" s="14">
        <f t="shared" si="89"/>
        <v>0</v>
      </c>
      <c r="S294" s="4" t="str">
        <f t="shared" si="98"/>
        <v>J=</v>
      </c>
      <c r="T294" s="35">
        <f t="shared" si="99"/>
        <v>44119</v>
      </c>
      <c r="U294" s="3"/>
      <c r="V294" s="3"/>
      <c r="W294" s="98">
        <f>[2]Plan1!$A352</f>
        <v>47424</v>
      </c>
      <c r="X294" s="98" t="str">
        <f>[2]Plan1!$C352</f>
        <v>Finados</v>
      </c>
      <c r="Y294" s="88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3">
        <f t="shared" si="90"/>
        <v>44046</v>
      </c>
      <c r="B295" s="73">
        <f t="shared" ca="1" si="100"/>
        <v>1032202.348</v>
      </c>
      <c r="C295" s="7">
        <f t="shared" si="91"/>
        <v>1000000</v>
      </c>
      <c r="D295" s="13">
        <f ca="1">IF(A295&lt;$B$1,VLOOKUP(A295,[1]DI!$A$4:$B$15000,2,FALSE),0)</f>
        <v>2.1500000000000005E-2</v>
      </c>
      <c r="E295" s="14">
        <f t="shared" ca="1" si="83"/>
        <v>1.0000844200000001</v>
      </c>
      <c r="F295" s="14">
        <f ca="1">(TRUNC(PRODUCT($E$12:$E294),16))</f>
        <v>1.0282873862202599</v>
      </c>
      <c r="G295" s="14">
        <f t="shared" si="92"/>
        <v>1</v>
      </c>
      <c r="H295" s="14">
        <f t="shared" ca="1" si="84"/>
        <v>1.02828739</v>
      </c>
      <c r="I295" s="13">
        <f t="shared" si="93"/>
        <v>5.0000000000000001E-3</v>
      </c>
      <c r="J295" s="35">
        <f t="shared" si="94"/>
        <v>43763</v>
      </c>
      <c r="K295" s="2">
        <f t="shared" si="95"/>
        <v>192</v>
      </c>
      <c r="L295" s="18">
        <f t="shared" si="96"/>
        <v>192</v>
      </c>
      <c r="M295" s="12">
        <f t="shared" si="85"/>
        <v>1.003807261</v>
      </c>
      <c r="N295" s="12">
        <f t="shared" ca="1" si="86"/>
        <v>1.032202348</v>
      </c>
      <c r="O295" s="18">
        <f t="shared" si="97"/>
        <v>0</v>
      </c>
      <c r="P295" s="14">
        <f t="shared" ca="1" si="87"/>
        <v>32202.348000000002</v>
      </c>
      <c r="Q295" s="21">
        <f t="shared" si="88"/>
        <v>0</v>
      </c>
      <c r="R295" s="14">
        <f t="shared" si="89"/>
        <v>0</v>
      </c>
      <c r="S295" s="4" t="str">
        <f t="shared" si="98"/>
        <v>J=</v>
      </c>
      <c r="T295" s="35">
        <f t="shared" si="99"/>
        <v>44119</v>
      </c>
      <c r="U295" s="3"/>
      <c r="V295" s="3"/>
      <c r="W295" s="98">
        <f>[2]Plan1!$A353</f>
        <v>47437</v>
      </c>
      <c r="X295" s="98" t="str">
        <f>[2]Plan1!$C353</f>
        <v>Proclamação da República</v>
      </c>
      <c r="Y295" s="88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3">
        <f t="shared" si="90"/>
        <v>44047</v>
      </c>
      <c r="B296" s="73">
        <f t="shared" ca="1" si="100"/>
        <v>1032309.90999999</v>
      </c>
      <c r="C296" s="7">
        <f t="shared" si="91"/>
        <v>1000000</v>
      </c>
      <c r="D296" s="13">
        <f ca="1">IF(A296&lt;$B$1,VLOOKUP(A296,[1]DI!$A$4:$B$15000,2,FALSE),0)</f>
        <v>2.1500000000000005E-2</v>
      </c>
      <c r="E296" s="14">
        <f t="shared" ca="1" si="83"/>
        <v>1.0000844200000001</v>
      </c>
      <c r="F296" s="14">
        <f ca="1">(TRUNC(PRODUCT($E$12:$E295),16))</f>
        <v>1.02837419424141</v>
      </c>
      <c r="G296" s="14">
        <f t="shared" si="92"/>
        <v>1</v>
      </c>
      <c r="H296" s="14">
        <f t="shared" ca="1" si="84"/>
        <v>1.0283741900000001</v>
      </c>
      <c r="I296" s="13">
        <f t="shared" si="93"/>
        <v>5.0000000000000001E-3</v>
      </c>
      <c r="J296" s="35">
        <f t="shared" si="94"/>
        <v>43763</v>
      </c>
      <c r="K296" s="2">
        <f t="shared" si="95"/>
        <v>193</v>
      </c>
      <c r="L296" s="18">
        <f t="shared" si="96"/>
        <v>193</v>
      </c>
      <c r="M296" s="12">
        <f t="shared" si="85"/>
        <v>1.003827128</v>
      </c>
      <c r="N296" s="12">
        <f t="shared" ca="1" si="86"/>
        <v>1.0323099099999999</v>
      </c>
      <c r="O296" s="18">
        <f t="shared" si="97"/>
        <v>0</v>
      </c>
      <c r="P296" s="14">
        <f t="shared" ca="1" si="87"/>
        <v>32309.909999989999</v>
      </c>
      <c r="Q296" s="21">
        <f t="shared" si="88"/>
        <v>0</v>
      </c>
      <c r="R296" s="14">
        <f t="shared" si="89"/>
        <v>0</v>
      </c>
      <c r="S296" s="4" t="str">
        <f t="shared" si="98"/>
        <v>J=</v>
      </c>
      <c r="T296" s="35">
        <f t="shared" si="99"/>
        <v>44119</v>
      </c>
      <c r="U296" s="3"/>
      <c r="V296" s="3"/>
      <c r="W296" s="98">
        <f>[2]Plan1!$A354</f>
        <v>47442</v>
      </c>
      <c r="X296" s="98" t="str">
        <f>[2]Plan1!$C354</f>
        <v>Dia Nacional de Zumbi e da Consciência Negra</v>
      </c>
      <c r="Y296" s="88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3">
        <f t="shared" si="90"/>
        <v>44048</v>
      </c>
      <c r="B297" s="73">
        <f t="shared" ca="1" si="100"/>
        <v>1032417.495</v>
      </c>
      <c r="C297" s="7">
        <f t="shared" si="91"/>
        <v>1000000</v>
      </c>
      <c r="D297" s="13">
        <f ca="1">IF(A297&lt;$B$1,VLOOKUP(A297,[1]DI!$A$4:$B$15000,2,FALSE),0)</f>
        <v>2.1500000000000005E-2</v>
      </c>
      <c r="E297" s="14">
        <f t="shared" ca="1" si="83"/>
        <v>1.0000844200000001</v>
      </c>
      <c r="F297" s="14">
        <f ca="1">(TRUNC(PRODUCT($E$12:$E296),16))</f>
        <v>1.0284610095908899</v>
      </c>
      <c r="G297" s="14">
        <f t="shared" si="92"/>
        <v>1</v>
      </c>
      <c r="H297" s="14">
        <f t="shared" ca="1" si="84"/>
        <v>1.02846101</v>
      </c>
      <c r="I297" s="13">
        <f t="shared" si="93"/>
        <v>5.0000000000000001E-3</v>
      </c>
      <c r="J297" s="35">
        <f t="shared" si="94"/>
        <v>43763</v>
      </c>
      <c r="K297" s="2">
        <f t="shared" si="95"/>
        <v>194</v>
      </c>
      <c r="L297" s="18">
        <f t="shared" si="96"/>
        <v>194</v>
      </c>
      <c r="M297" s="12">
        <f t="shared" si="85"/>
        <v>1.003846996</v>
      </c>
      <c r="N297" s="12">
        <f t="shared" ca="1" si="86"/>
        <v>1.032417495</v>
      </c>
      <c r="O297" s="18">
        <f t="shared" si="97"/>
        <v>0</v>
      </c>
      <c r="P297" s="14">
        <f t="shared" ca="1" si="87"/>
        <v>32417.494999999999</v>
      </c>
      <c r="Q297" s="21">
        <f t="shared" si="88"/>
        <v>0</v>
      </c>
      <c r="R297" s="14">
        <f t="shared" si="89"/>
        <v>0</v>
      </c>
      <c r="S297" s="4" t="str">
        <f t="shared" si="98"/>
        <v>J=</v>
      </c>
      <c r="T297" s="35">
        <f t="shared" si="99"/>
        <v>44119</v>
      </c>
      <c r="U297" s="3"/>
      <c r="V297" s="3"/>
      <c r="W297" s="98">
        <f>[2]Plan1!$A355</f>
        <v>47477</v>
      </c>
      <c r="X297" s="98" t="str">
        <f>[2]Plan1!$C355</f>
        <v>Natal</v>
      </c>
      <c r="Y297" s="88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3">
        <f t="shared" si="90"/>
        <v>44049</v>
      </c>
      <c r="B298" s="73">
        <f t="shared" ca="1" si="100"/>
        <v>1032525.085</v>
      </c>
      <c r="C298" s="7">
        <f t="shared" si="91"/>
        <v>1000000</v>
      </c>
      <c r="D298" s="13">
        <f ca="1">IF(A298&lt;$B$1,VLOOKUP(A298,[1]DI!$A$4:$B$15000,2,FALSE),0)</f>
        <v>1.9000000000000006E-2</v>
      </c>
      <c r="E298" s="14">
        <f t="shared" ca="1" si="83"/>
        <v>1.0000746899999999</v>
      </c>
      <c r="F298" s="14">
        <f ca="1">(TRUNC(PRODUCT($E$12:$E297),16))</f>
        <v>1.02854783226932</v>
      </c>
      <c r="G298" s="14">
        <f t="shared" si="92"/>
        <v>1</v>
      </c>
      <c r="H298" s="14">
        <f t="shared" ca="1" si="84"/>
        <v>1.0285478299999999</v>
      </c>
      <c r="I298" s="13">
        <f t="shared" si="93"/>
        <v>5.0000000000000001E-3</v>
      </c>
      <c r="J298" s="35">
        <f t="shared" si="94"/>
        <v>43763</v>
      </c>
      <c r="K298" s="2">
        <f t="shared" si="95"/>
        <v>195</v>
      </c>
      <c r="L298" s="18">
        <f t="shared" si="96"/>
        <v>195</v>
      </c>
      <c r="M298" s="12">
        <f t="shared" si="85"/>
        <v>1.0038668639999999</v>
      </c>
      <c r="N298" s="12">
        <f t="shared" ca="1" si="86"/>
        <v>1.0325250850000001</v>
      </c>
      <c r="O298" s="18">
        <f t="shared" si="97"/>
        <v>0</v>
      </c>
      <c r="P298" s="14">
        <f t="shared" ca="1" si="87"/>
        <v>32525.084999999999</v>
      </c>
      <c r="Q298" s="21">
        <f t="shared" si="88"/>
        <v>0</v>
      </c>
      <c r="R298" s="14">
        <f t="shared" si="89"/>
        <v>0</v>
      </c>
      <c r="S298" s="4" t="str">
        <f t="shared" si="98"/>
        <v>J=</v>
      </c>
      <c r="T298" s="35">
        <f t="shared" si="99"/>
        <v>44119</v>
      </c>
      <c r="U298" s="3"/>
      <c r="V298" s="3"/>
      <c r="W298" s="98">
        <f>[2]Plan1!$A356</f>
        <v>47484</v>
      </c>
      <c r="X298" s="98" t="str">
        <f>[2]Plan1!$C356</f>
        <v>Confraternização Universal</v>
      </c>
      <c r="Y298" s="88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3">
        <f t="shared" si="90"/>
        <v>44050</v>
      </c>
      <c r="B299" s="73">
        <f t="shared" ca="1" si="100"/>
        <v>1032622.639</v>
      </c>
      <c r="C299" s="7">
        <f t="shared" si="91"/>
        <v>1000000</v>
      </c>
      <c r="D299" s="13">
        <f ca="1">IF(A299&lt;$B$1,VLOOKUP(A299,[1]DI!$A$4:$B$15000,2,FALSE),0)</f>
        <v>1.9000000000000006E-2</v>
      </c>
      <c r="E299" s="14">
        <f t="shared" ca="1" si="83"/>
        <v>1.0000746899999999</v>
      </c>
      <c r="F299" s="14">
        <f ca="1">(TRUNC(PRODUCT($E$12:$E298),16))</f>
        <v>1.02862465450691</v>
      </c>
      <c r="G299" s="14">
        <f t="shared" si="92"/>
        <v>1</v>
      </c>
      <c r="H299" s="14">
        <f t="shared" ca="1" si="84"/>
        <v>1.02862465</v>
      </c>
      <c r="I299" s="13">
        <f t="shared" si="93"/>
        <v>5.0000000000000001E-3</v>
      </c>
      <c r="J299" s="35">
        <f t="shared" si="94"/>
        <v>43763</v>
      </c>
      <c r="K299" s="2">
        <f t="shared" si="95"/>
        <v>196</v>
      </c>
      <c r="L299" s="18">
        <f t="shared" si="96"/>
        <v>196</v>
      </c>
      <c r="M299" s="12">
        <f t="shared" si="85"/>
        <v>1.0038867330000001</v>
      </c>
      <c r="N299" s="12">
        <f t="shared" ca="1" si="86"/>
        <v>1.032622639</v>
      </c>
      <c r="O299" s="18">
        <f t="shared" si="97"/>
        <v>0</v>
      </c>
      <c r="P299" s="14">
        <f t="shared" ca="1" si="87"/>
        <v>32622.638999999999</v>
      </c>
      <c r="Q299" s="21">
        <f t="shared" si="88"/>
        <v>0</v>
      </c>
      <c r="R299" s="14">
        <f t="shared" si="89"/>
        <v>0</v>
      </c>
      <c r="S299" s="4" t="str">
        <f t="shared" si="98"/>
        <v>J=</v>
      </c>
      <c r="T299" s="35">
        <f t="shared" si="99"/>
        <v>44119</v>
      </c>
      <c r="U299" s="3"/>
      <c r="V299" s="3"/>
      <c r="W299" s="98">
        <f>[2]Plan1!$A357</f>
        <v>47546</v>
      </c>
      <c r="X299" s="98" t="str">
        <f>[2]Plan1!$C357</f>
        <v>Carnaval</v>
      </c>
      <c r="Y299" s="88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3">
        <f t="shared" si="90"/>
        <v>44051</v>
      </c>
      <c r="B300" s="73">
        <f t="shared" ca="1" si="100"/>
        <v>1032720.20699999</v>
      </c>
      <c r="C300" s="7">
        <f t="shared" si="91"/>
        <v>1000000</v>
      </c>
      <c r="D300" s="13">
        <f ca="1">IF(A300&lt;$B$1,VLOOKUP(A300,[1]DI!$A$4:$B$15000,2,FALSE),0)</f>
        <v>0</v>
      </c>
      <c r="E300" s="14">
        <f t="shared" ca="1" si="83"/>
        <v>1</v>
      </c>
      <c r="F300" s="14">
        <f ca="1">(TRUNC(PRODUCT($E$12:$E299),16))</f>
        <v>1.0287014824823499</v>
      </c>
      <c r="G300" s="14">
        <f t="shared" si="92"/>
        <v>1</v>
      </c>
      <c r="H300" s="14">
        <f t="shared" ca="1" si="84"/>
        <v>1.0287014800000001</v>
      </c>
      <c r="I300" s="13">
        <f t="shared" si="93"/>
        <v>5.0000000000000001E-3</v>
      </c>
      <c r="J300" s="35">
        <f t="shared" si="94"/>
        <v>43763</v>
      </c>
      <c r="K300" s="2">
        <f t="shared" si="95"/>
        <v>196</v>
      </c>
      <c r="L300" s="18">
        <f t="shared" si="96"/>
        <v>197</v>
      </c>
      <c r="M300" s="12">
        <f t="shared" si="85"/>
        <v>1.003906602</v>
      </c>
      <c r="N300" s="12">
        <f t="shared" ca="1" si="86"/>
        <v>1.0327202069999999</v>
      </c>
      <c r="O300" s="18">
        <f t="shared" si="97"/>
        <v>0</v>
      </c>
      <c r="P300" s="14">
        <f t="shared" ca="1" si="87"/>
        <v>32720.206999990001</v>
      </c>
      <c r="Q300" s="21">
        <f t="shared" si="88"/>
        <v>0</v>
      </c>
      <c r="R300" s="14">
        <f t="shared" si="89"/>
        <v>0</v>
      </c>
      <c r="S300" s="4" t="str">
        <f t="shared" si="98"/>
        <v>J=</v>
      </c>
      <c r="T300" s="35">
        <f t="shared" si="99"/>
        <v>44119</v>
      </c>
      <c r="U300" s="3"/>
      <c r="V300" s="3"/>
      <c r="W300" s="98">
        <f>[2]Plan1!$A358</f>
        <v>47547</v>
      </c>
      <c r="X300" s="98" t="str">
        <f>[2]Plan1!$C358</f>
        <v>Carnaval</v>
      </c>
      <c r="Y300" s="88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3">
        <f t="shared" si="90"/>
        <v>44052</v>
      </c>
      <c r="B301" s="73">
        <f t="shared" ca="1" si="100"/>
        <v>1032720.20699999</v>
      </c>
      <c r="C301" s="7">
        <f t="shared" si="91"/>
        <v>1000000</v>
      </c>
      <c r="D301" s="13">
        <f ca="1">IF(A301&lt;$B$1,VLOOKUP(A301,[1]DI!$A$4:$B$15000,2,FALSE),0)</f>
        <v>0</v>
      </c>
      <c r="E301" s="14">
        <f t="shared" ca="1" si="83"/>
        <v>1</v>
      </c>
      <c r="F301" s="14">
        <f ca="1">(TRUNC(PRODUCT($E$12:$E300),16))</f>
        <v>1.0287014824823499</v>
      </c>
      <c r="G301" s="14">
        <f t="shared" si="92"/>
        <v>1</v>
      </c>
      <c r="H301" s="14">
        <f t="shared" ca="1" si="84"/>
        <v>1.0287014800000001</v>
      </c>
      <c r="I301" s="13">
        <f t="shared" si="93"/>
        <v>5.0000000000000001E-3</v>
      </c>
      <c r="J301" s="35">
        <f t="shared" si="94"/>
        <v>43763</v>
      </c>
      <c r="K301" s="2">
        <f t="shared" si="95"/>
        <v>196</v>
      </c>
      <c r="L301" s="18">
        <f t="shared" si="96"/>
        <v>197</v>
      </c>
      <c r="M301" s="12">
        <f t="shared" si="85"/>
        <v>1.003906602</v>
      </c>
      <c r="N301" s="12">
        <f t="shared" ca="1" si="86"/>
        <v>1.0327202069999999</v>
      </c>
      <c r="O301" s="18">
        <f t="shared" si="97"/>
        <v>0</v>
      </c>
      <c r="P301" s="14">
        <f t="shared" ca="1" si="87"/>
        <v>32720.206999990001</v>
      </c>
      <c r="Q301" s="21">
        <f t="shared" si="88"/>
        <v>0</v>
      </c>
      <c r="R301" s="14">
        <f t="shared" si="89"/>
        <v>0</v>
      </c>
      <c r="S301" s="4" t="str">
        <f t="shared" si="98"/>
        <v>J=</v>
      </c>
      <c r="T301" s="35">
        <f t="shared" si="99"/>
        <v>44119</v>
      </c>
      <c r="U301" s="3"/>
      <c r="V301" s="3"/>
      <c r="W301" s="98">
        <f>[2]Plan1!$A359</f>
        <v>47592</v>
      </c>
      <c r="X301" s="98" t="str">
        <f>[2]Plan1!$C359</f>
        <v>Paixão de Cristo</v>
      </c>
      <c r="Y301" s="88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3">
        <f t="shared" si="90"/>
        <v>44053</v>
      </c>
      <c r="B302" s="73">
        <f t="shared" ca="1" si="100"/>
        <v>1032720.20699999</v>
      </c>
      <c r="C302" s="7">
        <f t="shared" si="91"/>
        <v>1000000</v>
      </c>
      <c r="D302" s="13">
        <f ca="1">IF(A302&lt;$B$1,VLOOKUP(A302,[1]DI!$A$4:$B$15000,2,FALSE),0)</f>
        <v>1.9000000000000006E-2</v>
      </c>
      <c r="E302" s="14">
        <f t="shared" ca="1" si="83"/>
        <v>1.0000746899999999</v>
      </c>
      <c r="F302" s="14">
        <f ca="1">(TRUNC(PRODUCT($E$12:$E301),16))</f>
        <v>1.0287014824823499</v>
      </c>
      <c r="G302" s="14">
        <f t="shared" si="92"/>
        <v>1</v>
      </c>
      <c r="H302" s="14">
        <f t="shared" ca="1" si="84"/>
        <v>1.0287014800000001</v>
      </c>
      <c r="I302" s="13">
        <f t="shared" si="93"/>
        <v>5.0000000000000001E-3</v>
      </c>
      <c r="J302" s="35">
        <f t="shared" si="94"/>
        <v>43763</v>
      </c>
      <c r="K302" s="2">
        <f t="shared" si="95"/>
        <v>197</v>
      </c>
      <c r="L302" s="18">
        <f t="shared" si="96"/>
        <v>197</v>
      </c>
      <c r="M302" s="12">
        <f t="shared" si="85"/>
        <v>1.003906602</v>
      </c>
      <c r="N302" s="12">
        <f t="shared" ca="1" si="86"/>
        <v>1.0327202069999999</v>
      </c>
      <c r="O302" s="18">
        <f t="shared" si="97"/>
        <v>0</v>
      </c>
      <c r="P302" s="14">
        <f t="shared" ca="1" si="87"/>
        <v>32720.206999990001</v>
      </c>
      <c r="Q302" s="21">
        <f t="shared" si="88"/>
        <v>0</v>
      </c>
      <c r="R302" s="14">
        <f t="shared" si="89"/>
        <v>0</v>
      </c>
      <c r="S302" s="4" t="str">
        <f t="shared" si="98"/>
        <v>J=</v>
      </c>
      <c r="T302" s="35">
        <f t="shared" si="99"/>
        <v>44119</v>
      </c>
      <c r="U302" s="3"/>
      <c r="V302" s="3"/>
      <c r="W302" s="98">
        <f>[2]Plan1!$A360</f>
        <v>47594</v>
      </c>
      <c r="X302" s="98" t="str">
        <f>[2]Plan1!$C360</f>
        <v>Tiradentes</v>
      </c>
      <c r="Y302" s="99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3">
        <f t="shared" si="90"/>
        <v>44054</v>
      </c>
      <c r="B303" s="73">
        <f t="shared" ca="1" si="100"/>
        <v>1032817.7879999999</v>
      </c>
      <c r="C303" s="7">
        <f t="shared" si="91"/>
        <v>1000000</v>
      </c>
      <c r="D303" s="13">
        <f ca="1">IF(A303&lt;$B$1,VLOOKUP(A303,[1]DI!$A$4:$B$15000,2,FALSE),0)</f>
        <v>1.9000000000000006E-2</v>
      </c>
      <c r="E303" s="14">
        <f t="shared" ca="1" si="83"/>
        <v>1.0000746899999999</v>
      </c>
      <c r="F303" s="14">
        <f ca="1">(TRUNC(PRODUCT($E$12:$E302),16))</f>
        <v>1.02877831619608</v>
      </c>
      <c r="G303" s="14">
        <f t="shared" si="92"/>
        <v>1</v>
      </c>
      <c r="H303" s="14">
        <f t="shared" ca="1" si="84"/>
        <v>1.02877832</v>
      </c>
      <c r="I303" s="13">
        <f t="shared" si="93"/>
        <v>5.0000000000000001E-3</v>
      </c>
      <c r="J303" s="35">
        <f t="shared" si="94"/>
        <v>43763</v>
      </c>
      <c r="K303" s="2">
        <f t="shared" si="95"/>
        <v>198</v>
      </c>
      <c r="L303" s="18">
        <f t="shared" si="96"/>
        <v>198</v>
      </c>
      <c r="M303" s="12">
        <f t="shared" si="85"/>
        <v>1.003926471</v>
      </c>
      <c r="N303" s="12">
        <f t="shared" ca="1" si="86"/>
        <v>1.032817788</v>
      </c>
      <c r="O303" s="18">
        <f t="shared" si="97"/>
        <v>0</v>
      </c>
      <c r="P303" s="14">
        <f t="shared" ca="1" si="87"/>
        <v>32817.788</v>
      </c>
      <c r="Q303" s="21">
        <f t="shared" si="88"/>
        <v>0</v>
      </c>
      <c r="R303" s="14">
        <f t="shared" si="89"/>
        <v>0</v>
      </c>
      <c r="S303" s="4" t="str">
        <f t="shared" si="98"/>
        <v>J=</v>
      </c>
      <c r="T303" s="35">
        <f t="shared" si="99"/>
        <v>44119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3">
        <f t="shared" si="90"/>
        <v>44055</v>
      </c>
      <c r="B304" s="73">
        <f t="shared" ca="1" si="100"/>
        <v>1032915.373</v>
      </c>
      <c r="C304" s="7">
        <f t="shared" si="91"/>
        <v>1000000</v>
      </c>
      <c r="D304" s="13">
        <f ca="1">IF(A304&lt;$B$1,VLOOKUP(A304,[1]DI!$A$4:$B$15000,2,FALSE),0)</f>
        <v>1.9000000000000006E-2</v>
      </c>
      <c r="E304" s="14">
        <f t="shared" ca="1" si="83"/>
        <v>1.0000746899999999</v>
      </c>
      <c r="F304" s="14">
        <f ca="1">(TRUNC(PRODUCT($E$12:$E303),16))</f>
        <v>1.0288551556485199</v>
      </c>
      <c r="G304" s="14">
        <f t="shared" si="92"/>
        <v>1</v>
      </c>
      <c r="H304" s="14">
        <f t="shared" ca="1" si="84"/>
        <v>1.02885516</v>
      </c>
      <c r="I304" s="13">
        <f t="shared" si="93"/>
        <v>5.0000000000000001E-3</v>
      </c>
      <c r="J304" s="35">
        <f t="shared" si="94"/>
        <v>43763</v>
      </c>
      <c r="K304" s="2">
        <f t="shared" si="95"/>
        <v>199</v>
      </c>
      <c r="L304" s="18">
        <f t="shared" si="96"/>
        <v>199</v>
      </c>
      <c r="M304" s="12">
        <f t="shared" si="85"/>
        <v>1.003946341</v>
      </c>
      <c r="N304" s="12">
        <f t="shared" ca="1" si="86"/>
        <v>1.032915373</v>
      </c>
      <c r="O304" s="18">
        <f t="shared" si="97"/>
        <v>0</v>
      </c>
      <c r="P304" s="14">
        <f t="shared" ca="1" si="87"/>
        <v>32915.373</v>
      </c>
      <c r="Q304" s="21">
        <f t="shared" si="88"/>
        <v>0</v>
      </c>
      <c r="R304" s="14">
        <f t="shared" si="89"/>
        <v>0</v>
      </c>
      <c r="S304" s="4" t="str">
        <f t="shared" si="98"/>
        <v>J=</v>
      </c>
      <c r="T304" s="35">
        <f t="shared" si="99"/>
        <v>44119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3">
        <f t="shared" si="90"/>
        <v>44056</v>
      </c>
      <c r="B305" s="73">
        <f t="shared" ca="1" si="100"/>
        <v>1033012.961</v>
      </c>
      <c r="C305" s="7">
        <f t="shared" si="91"/>
        <v>1000000</v>
      </c>
      <c r="D305" s="13">
        <f ca="1">IF(A305&lt;$B$1,VLOOKUP(A305,[1]DI!$A$4:$B$15000,2,FALSE),0)</f>
        <v>1.9000000000000006E-2</v>
      </c>
      <c r="E305" s="14">
        <f t="shared" ca="1" si="83"/>
        <v>1.0000746899999999</v>
      </c>
      <c r="F305" s="14">
        <f ca="1">(TRUNC(PRODUCT($E$12:$E304),16))</f>
        <v>1.02893200084009</v>
      </c>
      <c r="G305" s="14">
        <f t="shared" si="92"/>
        <v>1</v>
      </c>
      <c r="H305" s="14">
        <f t="shared" ca="1" si="84"/>
        <v>1.028932</v>
      </c>
      <c r="I305" s="13">
        <f t="shared" si="93"/>
        <v>5.0000000000000001E-3</v>
      </c>
      <c r="J305" s="35">
        <f t="shared" si="94"/>
        <v>43763</v>
      </c>
      <c r="K305" s="2">
        <f t="shared" si="95"/>
        <v>200</v>
      </c>
      <c r="L305" s="18">
        <f t="shared" si="96"/>
        <v>200</v>
      </c>
      <c r="M305" s="12">
        <f t="shared" si="85"/>
        <v>1.0039662110000001</v>
      </c>
      <c r="N305" s="12">
        <f t="shared" ca="1" si="86"/>
        <v>1.0330129610000001</v>
      </c>
      <c r="O305" s="18">
        <f t="shared" si="97"/>
        <v>0</v>
      </c>
      <c r="P305" s="14">
        <f t="shared" ca="1" si="87"/>
        <v>33012.961000000003</v>
      </c>
      <c r="Q305" s="21">
        <f t="shared" si="88"/>
        <v>0</v>
      </c>
      <c r="R305" s="14">
        <f t="shared" si="89"/>
        <v>0</v>
      </c>
      <c r="S305" s="4" t="str">
        <f t="shared" si="98"/>
        <v>J=</v>
      </c>
      <c r="T305" s="35">
        <f t="shared" si="99"/>
        <v>44119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3">
        <f t="shared" si="90"/>
        <v>44057</v>
      </c>
      <c r="B306" s="73">
        <f t="shared" ca="1" si="100"/>
        <v>1033110.56299999</v>
      </c>
      <c r="C306" s="7">
        <f t="shared" si="91"/>
        <v>1000000</v>
      </c>
      <c r="D306" s="13">
        <f ca="1">IF(A306&lt;$B$1,VLOOKUP(A306,[1]DI!$A$4:$B$15000,2,FALSE),0)</f>
        <v>1.9000000000000006E-2</v>
      </c>
      <c r="E306" s="14">
        <f t="shared" ca="1" si="83"/>
        <v>1.0000746899999999</v>
      </c>
      <c r="F306" s="14">
        <f ca="1">(TRUNC(PRODUCT($E$12:$E305),16))</f>
        <v>1.0290088517712299</v>
      </c>
      <c r="G306" s="14">
        <f t="shared" si="92"/>
        <v>1</v>
      </c>
      <c r="H306" s="14">
        <f t="shared" ca="1" si="84"/>
        <v>1.0290088500000001</v>
      </c>
      <c r="I306" s="13">
        <f t="shared" si="93"/>
        <v>5.0000000000000001E-3</v>
      </c>
      <c r="J306" s="35">
        <f t="shared" si="94"/>
        <v>43763</v>
      </c>
      <c r="K306" s="2">
        <f t="shared" si="95"/>
        <v>201</v>
      </c>
      <c r="L306" s="18">
        <f t="shared" si="96"/>
        <v>201</v>
      </c>
      <c r="M306" s="12">
        <f t="shared" si="85"/>
        <v>1.0039860810000001</v>
      </c>
      <c r="N306" s="12">
        <f t="shared" ca="1" si="86"/>
        <v>1.0331105629999999</v>
      </c>
      <c r="O306" s="18">
        <f t="shared" si="97"/>
        <v>0</v>
      </c>
      <c r="P306" s="14">
        <f t="shared" ca="1" si="87"/>
        <v>33110.562999989997</v>
      </c>
      <c r="Q306" s="21">
        <f t="shared" si="88"/>
        <v>0</v>
      </c>
      <c r="R306" s="14">
        <f t="shared" si="89"/>
        <v>0</v>
      </c>
      <c r="S306" s="4" t="str">
        <f t="shared" si="98"/>
        <v>J=</v>
      </c>
      <c r="T306" s="35">
        <f t="shared" si="99"/>
        <v>44119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3">
        <f t="shared" si="90"/>
        <v>44058</v>
      </c>
      <c r="B307" s="73">
        <f t="shared" ca="1" si="100"/>
        <v>1033208.178</v>
      </c>
      <c r="C307" s="7">
        <f t="shared" si="91"/>
        <v>1000000</v>
      </c>
      <c r="D307" s="13">
        <f ca="1">IF(A307&lt;$B$1,VLOOKUP(A307,[1]DI!$A$4:$B$15000,2,FALSE),0)</f>
        <v>0</v>
      </c>
      <c r="E307" s="14">
        <f t="shared" ca="1" si="83"/>
        <v>1</v>
      </c>
      <c r="F307" s="14">
        <f ca="1">(TRUNC(PRODUCT($E$12:$E306),16))</f>
        <v>1.0290857084423699</v>
      </c>
      <c r="G307" s="14">
        <f t="shared" si="92"/>
        <v>1</v>
      </c>
      <c r="H307" s="14">
        <f t="shared" ca="1" si="84"/>
        <v>1.0290857099999999</v>
      </c>
      <c r="I307" s="13">
        <f t="shared" si="93"/>
        <v>5.0000000000000001E-3</v>
      </c>
      <c r="J307" s="35">
        <f t="shared" si="94"/>
        <v>43763</v>
      </c>
      <c r="K307" s="2">
        <f t="shared" si="95"/>
        <v>201</v>
      </c>
      <c r="L307" s="18">
        <f t="shared" si="96"/>
        <v>202</v>
      </c>
      <c r="M307" s="12">
        <f t="shared" si="85"/>
        <v>1.004005952</v>
      </c>
      <c r="N307" s="12">
        <f t="shared" ca="1" si="86"/>
        <v>1.033208178</v>
      </c>
      <c r="O307" s="18">
        <f t="shared" si="97"/>
        <v>0</v>
      </c>
      <c r="P307" s="14">
        <f t="shared" ca="1" si="87"/>
        <v>33208.178</v>
      </c>
      <c r="Q307" s="21">
        <f t="shared" si="88"/>
        <v>0</v>
      </c>
      <c r="R307" s="14">
        <f t="shared" si="89"/>
        <v>0</v>
      </c>
      <c r="S307" s="4" t="str">
        <f t="shared" si="98"/>
        <v>J=</v>
      </c>
      <c r="T307" s="35">
        <f t="shared" si="99"/>
        <v>44119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3">
        <f t="shared" si="90"/>
        <v>44059</v>
      </c>
      <c r="B308" s="73">
        <f t="shared" ca="1" si="100"/>
        <v>1033208.178</v>
      </c>
      <c r="C308" s="7">
        <f t="shared" si="91"/>
        <v>1000000</v>
      </c>
      <c r="D308" s="13">
        <f ca="1">IF(A308&lt;$B$1,VLOOKUP(A308,[1]DI!$A$4:$B$15000,2,FALSE),0)</f>
        <v>0</v>
      </c>
      <c r="E308" s="14">
        <f t="shared" ca="1" si="83"/>
        <v>1</v>
      </c>
      <c r="F308" s="14">
        <f ca="1">(TRUNC(PRODUCT($E$12:$E307),16))</f>
        <v>1.0290857084423699</v>
      </c>
      <c r="G308" s="14">
        <f t="shared" si="92"/>
        <v>1</v>
      </c>
      <c r="H308" s="14">
        <f t="shared" ca="1" si="84"/>
        <v>1.0290857099999999</v>
      </c>
      <c r="I308" s="13">
        <f t="shared" si="93"/>
        <v>5.0000000000000001E-3</v>
      </c>
      <c r="J308" s="35">
        <f t="shared" si="94"/>
        <v>43763</v>
      </c>
      <c r="K308" s="2">
        <f t="shared" si="95"/>
        <v>201</v>
      </c>
      <c r="L308" s="18">
        <f t="shared" si="96"/>
        <v>202</v>
      </c>
      <c r="M308" s="12">
        <f t="shared" si="85"/>
        <v>1.004005952</v>
      </c>
      <c r="N308" s="12">
        <f t="shared" ca="1" si="86"/>
        <v>1.033208178</v>
      </c>
      <c r="O308" s="18">
        <f t="shared" si="97"/>
        <v>0</v>
      </c>
      <c r="P308" s="14">
        <f t="shared" ca="1" si="87"/>
        <v>33208.178</v>
      </c>
      <c r="Q308" s="21">
        <f t="shared" si="88"/>
        <v>0</v>
      </c>
      <c r="R308" s="14">
        <f t="shared" si="89"/>
        <v>0</v>
      </c>
      <c r="S308" s="4" t="str">
        <f t="shared" si="98"/>
        <v>J=</v>
      </c>
      <c r="T308" s="35">
        <f t="shared" si="99"/>
        <v>44119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3">
        <f t="shared" si="90"/>
        <v>44060</v>
      </c>
      <c r="B309" s="73">
        <f t="shared" ca="1" si="100"/>
        <v>1033208.178</v>
      </c>
      <c r="C309" s="7">
        <f t="shared" si="91"/>
        <v>1000000</v>
      </c>
      <c r="D309" s="13">
        <f ca="1">IF(A309&lt;$B$1,VLOOKUP(A309,[1]DI!$A$4:$B$15000,2,FALSE),0)</f>
        <v>1.9000000000000006E-2</v>
      </c>
      <c r="E309" s="14">
        <f t="shared" ca="1" si="83"/>
        <v>1.0000746899999999</v>
      </c>
      <c r="F309" s="14">
        <f ca="1">(TRUNC(PRODUCT($E$12:$E308),16))</f>
        <v>1.0290857084423699</v>
      </c>
      <c r="G309" s="14">
        <f t="shared" si="92"/>
        <v>1</v>
      </c>
      <c r="H309" s="14">
        <f t="shared" ca="1" si="84"/>
        <v>1.0290857099999999</v>
      </c>
      <c r="I309" s="13">
        <f t="shared" si="93"/>
        <v>5.0000000000000001E-3</v>
      </c>
      <c r="J309" s="35">
        <f t="shared" si="94"/>
        <v>43763</v>
      </c>
      <c r="K309" s="2">
        <f t="shared" si="95"/>
        <v>202</v>
      </c>
      <c r="L309" s="18">
        <f t="shared" si="96"/>
        <v>202</v>
      </c>
      <c r="M309" s="12">
        <f t="shared" si="85"/>
        <v>1.004005952</v>
      </c>
      <c r="N309" s="12">
        <f t="shared" ca="1" si="86"/>
        <v>1.033208178</v>
      </c>
      <c r="O309" s="18">
        <f t="shared" si="97"/>
        <v>0</v>
      </c>
      <c r="P309" s="14">
        <f t="shared" ca="1" si="87"/>
        <v>33208.178</v>
      </c>
      <c r="Q309" s="21">
        <f t="shared" si="88"/>
        <v>0</v>
      </c>
      <c r="R309" s="14">
        <f t="shared" si="89"/>
        <v>0</v>
      </c>
      <c r="S309" s="4" t="str">
        <f t="shared" si="98"/>
        <v>J=</v>
      </c>
      <c r="T309" s="35">
        <f t="shared" si="99"/>
        <v>44119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3">
        <f t="shared" si="90"/>
        <v>44061</v>
      </c>
      <c r="B310" s="73">
        <f t="shared" ca="1" si="100"/>
        <v>1033305.79699999</v>
      </c>
      <c r="C310" s="7">
        <f t="shared" si="91"/>
        <v>1000000</v>
      </c>
      <c r="D310" s="13">
        <f ca="1">IF(A310&lt;$B$1,VLOOKUP(A310,[1]DI!$A$4:$B$15000,2,FALSE),0)</f>
        <v>1.9000000000000006E-2</v>
      </c>
      <c r="E310" s="14">
        <f t="shared" ca="1" si="83"/>
        <v>1.0000746899999999</v>
      </c>
      <c r="F310" s="14">
        <f ca="1">(TRUNC(PRODUCT($E$12:$E309),16))</f>
        <v>1.02916257085394</v>
      </c>
      <c r="G310" s="14">
        <f t="shared" si="92"/>
        <v>1</v>
      </c>
      <c r="H310" s="14">
        <f t="shared" ca="1" si="84"/>
        <v>1.02916257</v>
      </c>
      <c r="I310" s="13">
        <f t="shared" si="93"/>
        <v>5.0000000000000001E-3</v>
      </c>
      <c r="J310" s="35">
        <f t="shared" si="94"/>
        <v>43763</v>
      </c>
      <c r="K310" s="2">
        <f t="shared" si="95"/>
        <v>203</v>
      </c>
      <c r="L310" s="18">
        <f t="shared" si="96"/>
        <v>203</v>
      </c>
      <c r="M310" s="12">
        <f t="shared" si="85"/>
        <v>1.004025824</v>
      </c>
      <c r="N310" s="12">
        <f t="shared" ca="1" si="86"/>
        <v>1.0333057969999999</v>
      </c>
      <c r="O310" s="18">
        <f t="shared" si="97"/>
        <v>0</v>
      </c>
      <c r="P310" s="14">
        <f t="shared" ca="1" si="87"/>
        <v>33305.796999990001</v>
      </c>
      <c r="Q310" s="21">
        <f t="shared" si="88"/>
        <v>0</v>
      </c>
      <c r="R310" s="14">
        <f t="shared" si="89"/>
        <v>0</v>
      </c>
      <c r="S310" s="4" t="str">
        <f t="shared" si="98"/>
        <v>J=</v>
      </c>
      <c r="T310" s="35">
        <f t="shared" si="99"/>
        <v>44119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3">
        <f t="shared" si="90"/>
        <v>44062</v>
      </c>
      <c r="B311" s="73">
        <f t="shared" ca="1" si="100"/>
        <v>1033403.429</v>
      </c>
      <c r="C311" s="7">
        <f t="shared" si="91"/>
        <v>1000000</v>
      </c>
      <c r="D311" s="13">
        <f ca="1">IF(A311&lt;$B$1,VLOOKUP(A311,[1]DI!$A$4:$B$15000,2,FALSE),0)</f>
        <v>1.9000000000000006E-2</v>
      </c>
      <c r="E311" s="14">
        <f t="shared" ca="1" si="83"/>
        <v>1.0000746899999999</v>
      </c>
      <c r="F311" s="14">
        <f ca="1">(TRUNC(PRODUCT($E$12:$E310),16))</f>
        <v>1.02923943900635</v>
      </c>
      <c r="G311" s="14">
        <f t="shared" si="92"/>
        <v>1</v>
      </c>
      <c r="H311" s="14">
        <f t="shared" ca="1" si="84"/>
        <v>1.02923944</v>
      </c>
      <c r="I311" s="13">
        <f t="shared" si="93"/>
        <v>5.0000000000000001E-3</v>
      </c>
      <c r="J311" s="35">
        <f t="shared" si="94"/>
        <v>43763</v>
      </c>
      <c r="K311" s="2">
        <f t="shared" si="95"/>
        <v>204</v>
      </c>
      <c r="L311" s="18">
        <f t="shared" si="96"/>
        <v>204</v>
      </c>
      <c r="M311" s="12">
        <f t="shared" si="85"/>
        <v>1.0040456950000001</v>
      </c>
      <c r="N311" s="12">
        <f t="shared" ca="1" si="86"/>
        <v>1.033403429</v>
      </c>
      <c r="O311" s="18">
        <f t="shared" si="97"/>
        <v>0</v>
      </c>
      <c r="P311" s="14">
        <f t="shared" ca="1" si="87"/>
        <v>33403.428999999996</v>
      </c>
      <c r="Q311" s="21">
        <f t="shared" si="88"/>
        <v>0</v>
      </c>
      <c r="R311" s="14">
        <f t="shared" si="89"/>
        <v>0</v>
      </c>
      <c r="S311" s="4" t="str">
        <f t="shared" si="98"/>
        <v>J=</v>
      </c>
      <c r="T311" s="35">
        <f t="shared" si="99"/>
        <v>44119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3">
        <f t="shared" si="90"/>
        <v>44063</v>
      </c>
      <c r="B312" s="73">
        <f t="shared" ca="1" si="100"/>
        <v>1033501.0649999999</v>
      </c>
      <c r="C312" s="7">
        <f t="shared" si="91"/>
        <v>1000000</v>
      </c>
      <c r="D312" s="13">
        <f ca="1">IF(A312&lt;$B$1,VLOOKUP(A312,[1]DI!$A$4:$B$15000,2,FALSE),0)</f>
        <v>1.9000000000000006E-2</v>
      </c>
      <c r="E312" s="14">
        <f t="shared" ca="1" si="83"/>
        <v>1.0000746899999999</v>
      </c>
      <c r="F312" s="14">
        <f ca="1">(TRUNC(PRODUCT($E$12:$E311),16))</f>
        <v>1.02931631290005</v>
      </c>
      <c r="G312" s="14">
        <f t="shared" si="92"/>
        <v>1</v>
      </c>
      <c r="H312" s="14">
        <f t="shared" ca="1" si="84"/>
        <v>1.02931631</v>
      </c>
      <c r="I312" s="13">
        <f t="shared" si="93"/>
        <v>5.0000000000000001E-3</v>
      </c>
      <c r="J312" s="35">
        <f t="shared" si="94"/>
        <v>43763</v>
      </c>
      <c r="K312" s="2">
        <f t="shared" si="95"/>
        <v>205</v>
      </c>
      <c r="L312" s="18">
        <f t="shared" si="96"/>
        <v>205</v>
      </c>
      <c r="M312" s="12">
        <f t="shared" si="85"/>
        <v>1.0040655679999999</v>
      </c>
      <c r="N312" s="12">
        <f t="shared" ca="1" si="86"/>
        <v>1.0335010650000001</v>
      </c>
      <c r="O312" s="18">
        <f t="shared" si="97"/>
        <v>0</v>
      </c>
      <c r="P312" s="14">
        <f t="shared" ca="1" si="87"/>
        <v>33501.065000000002</v>
      </c>
      <c r="Q312" s="21">
        <f t="shared" si="88"/>
        <v>0</v>
      </c>
      <c r="R312" s="14">
        <f t="shared" si="89"/>
        <v>0</v>
      </c>
      <c r="S312" s="4" t="str">
        <f t="shared" si="98"/>
        <v>J=</v>
      </c>
      <c r="T312" s="35">
        <f t="shared" si="99"/>
        <v>44119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3">
        <f t="shared" si="90"/>
        <v>44064</v>
      </c>
      <c r="B313" s="73">
        <f t="shared" ca="1" si="100"/>
        <v>1033598.714</v>
      </c>
      <c r="C313" s="7">
        <f t="shared" si="91"/>
        <v>1000000</v>
      </c>
      <c r="D313" s="13">
        <f ca="1">IF(A313&lt;$B$1,VLOOKUP(A313,[1]DI!$A$4:$B$15000,2,FALSE),0)</f>
        <v>1.9000000000000006E-2</v>
      </c>
      <c r="E313" s="14">
        <f t="shared" ca="1" si="83"/>
        <v>1.0000746899999999</v>
      </c>
      <c r="F313" s="14">
        <f ca="1">(TRUNC(PRODUCT($E$12:$E312),16))</f>
        <v>1.02939319253546</v>
      </c>
      <c r="G313" s="14">
        <f t="shared" si="92"/>
        <v>1</v>
      </c>
      <c r="H313" s="14">
        <f t="shared" ca="1" si="84"/>
        <v>1.02939319</v>
      </c>
      <c r="I313" s="13">
        <f t="shared" si="93"/>
        <v>5.0000000000000001E-3</v>
      </c>
      <c r="J313" s="35">
        <f t="shared" si="94"/>
        <v>43763</v>
      </c>
      <c r="K313" s="2">
        <f t="shared" si="95"/>
        <v>206</v>
      </c>
      <c r="L313" s="18">
        <f t="shared" si="96"/>
        <v>206</v>
      </c>
      <c r="M313" s="12">
        <f t="shared" si="85"/>
        <v>1.0040854400000001</v>
      </c>
      <c r="N313" s="12">
        <f t="shared" ca="1" si="86"/>
        <v>1.033598714</v>
      </c>
      <c r="O313" s="18">
        <f t="shared" si="97"/>
        <v>0</v>
      </c>
      <c r="P313" s="14">
        <f t="shared" ca="1" si="87"/>
        <v>33598.714</v>
      </c>
      <c r="Q313" s="21">
        <f t="shared" si="88"/>
        <v>0</v>
      </c>
      <c r="R313" s="14">
        <f t="shared" si="89"/>
        <v>0</v>
      </c>
      <c r="S313" s="4" t="str">
        <f t="shared" si="98"/>
        <v>J=</v>
      </c>
      <c r="T313" s="35">
        <f t="shared" si="99"/>
        <v>44119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3">
        <f t="shared" si="90"/>
        <v>44065</v>
      </c>
      <c r="B314" s="73">
        <f t="shared" ca="1" si="100"/>
        <v>1033696.377</v>
      </c>
      <c r="C314" s="7">
        <f t="shared" si="91"/>
        <v>1000000</v>
      </c>
      <c r="D314" s="13">
        <f ca="1">IF(A314&lt;$B$1,VLOOKUP(A314,[1]DI!$A$4:$B$15000,2,FALSE),0)</f>
        <v>0</v>
      </c>
      <c r="E314" s="14">
        <f t="shared" ca="1" si="83"/>
        <v>1</v>
      </c>
      <c r="F314" s="14">
        <f ca="1">(TRUNC(PRODUCT($E$12:$E313),16))</f>
        <v>1.0294700779130099</v>
      </c>
      <c r="G314" s="14">
        <f t="shared" si="92"/>
        <v>1</v>
      </c>
      <c r="H314" s="14">
        <f t="shared" ca="1" si="84"/>
        <v>1.0294700800000001</v>
      </c>
      <c r="I314" s="13">
        <f t="shared" si="93"/>
        <v>5.0000000000000001E-3</v>
      </c>
      <c r="J314" s="35">
        <f t="shared" si="94"/>
        <v>43763</v>
      </c>
      <c r="K314" s="2">
        <f t="shared" si="95"/>
        <v>206</v>
      </c>
      <c r="L314" s="18">
        <f t="shared" si="96"/>
        <v>207</v>
      </c>
      <c r="M314" s="12">
        <f t="shared" si="85"/>
        <v>1.0041053129999999</v>
      </c>
      <c r="N314" s="12">
        <f t="shared" ca="1" si="86"/>
        <v>1.0336963770000001</v>
      </c>
      <c r="O314" s="18">
        <f t="shared" si="97"/>
        <v>0</v>
      </c>
      <c r="P314" s="14">
        <f t="shared" ca="1" si="87"/>
        <v>33696.377</v>
      </c>
      <c r="Q314" s="21">
        <f t="shared" si="88"/>
        <v>0</v>
      </c>
      <c r="R314" s="14">
        <f t="shared" si="89"/>
        <v>0</v>
      </c>
      <c r="S314" s="4" t="str">
        <f t="shared" si="98"/>
        <v>J=</v>
      </c>
      <c r="T314" s="35">
        <f t="shared" si="99"/>
        <v>44119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3">
        <f t="shared" si="90"/>
        <v>44066</v>
      </c>
      <c r="B315" s="73">
        <f t="shared" ca="1" si="100"/>
        <v>1033696.377</v>
      </c>
      <c r="C315" s="7">
        <f t="shared" si="91"/>
        <v>1000000</v>
      </c>
      <c r="D315" s="13">
        <f ca="1">IF(A315&lt;$B$1,VLOOKUP(A315,[1]DI!$A$4:$B$15000,2,FALSE),0)</f>
        <v>0</v>
      </c>
      <c r="E315" s="14">
        <f t="shared" ca="1" si="83"/>
        <v>1</v>
      </c>
      <c r="F315" s="14">
        <f ca="1">(TRUNC(PRODUCT($E$12:$E314),16))</f>
        <v>1.0294700779130099</v>
      </c>
      <c r="G315" s="14">
        <f t="shared" si="92"/>
        <v>1</v>
      </c>
      <c r="H315" s="14">
        <f t="shared" ca="1" si="84"/>
        <v>1.0294700800000001</v>
      </c>
      <c r="I315" s="13">
        <f t="shared" si="93"/>
        <v>5.0000000000000001E-3</v>
      </c>
      <c r="J315" s="35">
        <f t="shared" si="94"/>
        <v>43763</v>
      </c>
      <c r="K315" s="2">
        <f t="shared" si="95"/>
        <v>206</v>
      </c>
      <c r="L315" s="18">
        <f t="shared" si="96"/>
        <v>207</v>
      </c>
      <c r="M315" s="12">
        <f t="shared" si="85"/>
        <v>1.0041053129999999</v>
      </c>
      <c r="N315" s="12">
        <f t="shared" ca="1" si="86"/>
        <v>1.0336963770000001</v>
      </c>
      <c r="O315" s="18">
        <f t="shared" si="97"/>
        <v>0</v>
      </c>
      <c r="P315" s="14">
        <f t="shared" ca="1" si="87"/>
        <v>33696.377</v>
      </c>
      <c r="Q315" s="21">
        <f t="shared" si="88"/>
        <v>0</v>
      </c>
      <c r="R315" s="14">
        <f t="shared" si="89"/>
        <v>0</v>
      </c>
      <c r="S315" s="4" t="str">
        <f t="shared" si="98"/>
        <v>J=</v>
      </c>
      <c r="T315" s="35">
        <f t="shared" si="99"/>
        <v>44119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3">
        <f t="shared" si="90"/>
        <v>44067</v>
      </c>
      <c r="B316" s="73">
        <f t="shared" ca="1" si="100"/>
        <v>1033696.377</v>
      </c>
      <c r="C316" s="7">
        <f t="shared" si="91"/>
        <v>1000000</v>
      </c>
      <c r="D316" s="13">
        <f ca="1">IF(A316&lt;$B$1,VLOOKUP(A316,[1]DI!$A$4:$B$15000,2,FALSE),0)</f>
        <v>1.9000000000000006E-2</v>
      </c>
      <c r="E316" s="14">
        <f t="shared" ca="1" si="83"/>
        <v>1.0000746899999999</v>
      </c>
      <c r="F316" s="14">
        <f ca="1">(TRUNC(PRODUCT($E$12:$E315),16))</f>
        <v>1.0294700779130099</v>
      </c>
      <c r="G316" s="14">
        <f t="shared" si="92"/>
        <v>1</v>
      </c>
      <c r="H316" s="14">
        <f t="shared" ca="1" si="84"/>
        <v>1.0294700800000001</v>
      </c>
      <c r="I316" s="13">
        <f t="shared" si="93"/>
        <v>5.0000000000000001E-3</v>
      </c>
      <c r="J316" s="35">
        <f t="shared" si="94"/>
        <v>43763</v>
      </c>
      <c r="K316" s="2">
        <f t="shared" si="95"/>
        <v>207</v>
      </c>
      <c r="L316" s="18">
        <f t="shared" si="96"/>
        <v>207</v>
      </c>
      <c r="M316" s="12">
        <f t="shared" si="85"/>
        <v>1.0041053129999999</v>
      </c>
      <c r="N316" s="12">
        <f t="shared" ca="1" si="86"/>
        <v>1.0336963770000001</v>
      </c>
      <c r="O316" s="18">
        <f t="shared" si="97"/>
        <v>0</v>
      </c>
      <c r="P316" s="14">
        <f t="shared" ca="1" si="87"/>
        <v>33696.377</v>
      </c>
      <c r="Q316" s="21">
        <f t="shared" si="88"/>
        <v>0</v>
      </c>
      <c r="R316" s="14">
        <f t="shared" si="89"/>
        <v>0</v>
      </c>
      <c r="S316" s="4" t="str">
        <f t="shared" si="98"/>
        <v>J=</v>
      </c>
      <c r="T316" s="35">
        <f t="shared" si="99"/>
        <v>44119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3">
        <f t="shared" si="90"/>
        <v>44068</v>
      </c>
      <c r="B317" s="73">
        <f t="shared" ca="1" si="100"/>
        <v>1033794.0429999999</v>
      </c>
      <c r="C317" s="7">
        <f t="shared" si="91"/>
        <v>1000000</v>
      </c>
      <c r="D317" s="13">
        <f ca="1">IF(A317&lt;$B$1,VLOOKUP(A317,[1]DI!$A$4:$B$15000,2,FALSE),0)</f>
        <v>1.9000000000000006E-2</v>
      </c>
      <c r="E317" s="14">
        <f t="shared" ca="1" si="83"/>
        <v>1.0000746899999999</v>
      </c>
      <c r="F317" s="14">
        <f ca="1">(TRUNC(PRODUCT($E$12:$E316),16))</f>
        <v>1.02954696903313</v>
      </c>
      <c r="G317" s="14">
        <f t="shared" si="92"/>
        <v>1</v>
      </c>
      <c r="H317" s="14">
        <f t="shared" ca="1" si="84"/>
        <v>1.02954697</v>
      </c>
      <c r="I317" s="13">
        <f t="shared" si="93"/>
        <v>5.0000000000000001E-3</v>
      </c>
      <c r="J317" s="35">
        <f t="shared" si="94"/>
        <v>43763</v>
      </c>
      <c r="K317" s="2">
        <f t="shared" si="95"/>
        <v>208</v>
      </c>
      <c r="L317" s="18">
        <f t="shared" si="96"/>
        <v>208</v>
      </c>
      <c r="M317" s="12">
        <f t="shared" si="85"/>
        <v>1.004125186</v>
      </c>
      <c r="N317" s="12">
        <f t="shared" ca="1" si="86"/>
        <v>1.0337940430000001</v>
      </c>
      <c r="O317" s="18">
        <f t="shared" si="97"/>
        <v>0</v>
      </c>
      <c r="P317" s="14">
        <f t="shared" ca="1" si="87"/>
        <v>33794.042999999998</v>
      </c>
      <c r="Q317" s="21">
        <f t="shared" si="88"/>
        <v>0</v>
      </c>
      <c r="R317" s="14">
        <f t="shared" si="89"/>
        <v>0</v>
      </c>
      <c r="S317" s="4" t="str">
        <f t="shared" si="98"/>
        <v>J=</v>
      </c>
      <c r="T317" s="35">
        <f t="shared" si="99"/>
        <v>44119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3">
        <f t="shared" si="90"/>
        <v>44069</v>
      </c>
      <c r="B318" s="73">
        <f t="shared" ca="1" si="100"/>
        <v>1033891.72299999</v>
      </c>
      <c r="C318" s="7">
        <f t="shared" si="91"/>
        <v>1000000</v>
      </c>
      <c r="D318" s="13">
        <f ca="1">IF(A318&lt;$B$1,VLOOKUP(A318,[1]DI!$A$4:$B$15000,2,FALSE),0)</f>
        <v>1.9000000000000006E-2</v>
      </c>
      <c r="E318" s="14">
        <f t="shared" ca="1" si="83"/>
        <v>1.0000746899999999</v>
      </c>
      <c r="F318" s="14">
        <f ca="1">(TRUNC(PRODUCT($E$12:$E317),16))</f>
        <v>1.02962386589625</v>
      </c>
      <c r="G318" s="14">
        <f t="shared" si="92"/>
        <v>1</v>
      </c>
      <c r="H318" s="14">
        <f t="shared" ca="1" si="84"/>
        <v>1.02962387</v>
      </c>
      <c r="I318" s="13">
        <f t="shared" si="93"/>
        <v>5.0000000000000001E-3</v>
      </c>
      <c r="J318" s="35">
        <f t="shared" si="94"/>
        <v>43763</v>
      </c>
      <c r="K318" s="2">
        <f t="shared" si="95"/>
        <v>209</v>
      </c>
      <c r="L318" s="18">
        <f t="shared" si="96"/>
        <v>209</v>
      </c>
      <c r="M318" s="12">
        <f t="shared" si="85"/>
        <v>1.0041450599999999</v>
      </c>
      <c r="N318" s="12">
        <f t="shared" ca="1" si="86"/>
        <v>1.033891723</v>
      </c>
      <c r="O318" s="18">
        <f t="shared" si="97"/>
        <v>0</v>
      </c>
      <c r="P318" s="14">
        <f t="shared" ca="1" si="87"/>
        <v>33891.722999990001</v>
      </c>
      <c r="Q318" s="21">
        <f t="shared" si="88"/>
        <v>0</v>
      </c>
      <c r="R318" s="14">
        <f t="shared" si="89"/>
        <v>0</v>
      </c>
      <c r="S318" s="4" t="str">
        <f t="shared" si="98"/>
        <v>J=</v>
      </c>
      <c r="T318" s="35">
        <f t="shared" si="99"/>
        <v>44119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3">
        <f t="shared" si="90"/>
        <v>44070</v>
      </c>
      <c r="B319" s="73">
        <f t="shared" ca="1" si="100"/>
        <v>1033989.406</v>
      </c>
      <c r="C319" s="7">
        <f t="shared" si="91"/>
        <v>1000000</v>
      </c>
      <c r="D319" s="13">
        <f ca="1">IF(A319&lt;$B$1,VLOOKUP(A319,[1]DI!$A$4:$B$15000,2,FALSE),0)</f>
        <v>1.9000000000000006E-2</v>
      </c>
      <c r="E319" s="14">
        <f t="shared" ca="1" si="83"/>
        <v>1.0000746899999999</v>
      </c>
      <c r="F319" s="14">
        <f ca="1">(TRUNC(PRODUCT($E$12:$E318),16))</f>
        <v>1.0297007685027899</v>
      </c>
      <c r="G319" s="14">
        <f t="shared" si="92"/>
        <v>1</v>
      </c>
      <c r="H319" s="14">
        <f t="shared" ca="1" si="84"/>
        <v>1.02970077</v>
      </c>
      <c r="I319" s="13">
        <f t="shared" si="93"/>
        <v>5.0000000000000001E-3</v>
      </c>
      <c r="J319" s="35">
        <f t="shared" si="94"/>
        <v>43763</v>
      </c>
      <c r="K319" s="2">
        <f t="shared" si="95"/>
        <v>210</v>
      </c>
      <c r="L319" s="18">
        <f t="shared" si="96"/>
        <v>210</v>
      </c>
      <c r="M319" s="12">
        <f t="shared" si="85"/>
        <v>1.0041649340000001</v>
      </c>
      <c r="N319" s="12">
        <f t="shared" ca="1" si="86"/>
        <v>1.0339894060000001</v>
      </c>
      <c r="O319" s="18">
        <f t="shared" si="97"/>
        <v>0</v>
      </c>
      <c r="P319" s="14">
        <f t="shared" ca="1" si="87"/>
        <v>33989.406000000003</v>
      </c>
      <c r="Q319" s="21">
        <f t="shared" si="88"/>
        <v>0</v>
      </c>
      <c r="R319" s="14">
        <f t="shared" si="89"/>
        <v>0</v>
      </c>
      <c r="S319" s="4" t="str">
        <f t="shared" si="98"/>
        <v>J=</v>
      </c>
      <c r="T319" s="35">
        <f t="shared" si="99"/>
        <v>44119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3">
        <f t="shared" si="90"/>
        <v>44071</v>
      </c>
      <c r="B320" s="73">
        <f t="shared" ca="1" si="100"/>
        <v>1034087.102</v>
      </c>
      <c r="C320" s="7">
        <f t="shared" si="91"/>
        <v>1000000</v>
      </c>
      <c r="D320" s="13">
        <f ca="1">IF(A320&lt;$B$1,VLOOKUP(A320,[1]DI!$A$4:$B$15000,2,FALSE),0)</f>
        <v>1.9000000000000006E-2</v>
      </c>
      <c r="E320" s="14">
        <f t="shared" ca="1" si="83"/>
        <v>1.0000746899999999</v>
      </c>
      <c r="F320" s="14">
        <f ca="1">(TRUNC(PRODUCT($E$12:$E319),16))</f>
        <v>1.0297776768531901</v>
      </c>
      <c r="G320" s="14">
        <f t="shared" si="92"/>
        <v>1</v>
      </c>
      <c r="H320" s="14">
        <f t="shared" ca="1" si="84"/>
        <v>1.02977768</v>
      </c>
      <c r="I320" s="13">
        <f t="shared" si="93"/>
        <v>5.0000000000000001E-3</v>
      </c>
      <c r="J320" s="35">
        <f t="shared" si="94"/>
        <v>43763</v>
      </c>
      <c r="K320" s="2">
        <f t="shared" si="95"/>
        <v>211</v>
      </c>
      <c r="L320" s="18">
        <f t="shared" si="96"/>
        <v>211</v>
      </c>
      <c r="M320" s="12">
        <f t="shared" si="85"/>
        <v>1.004184808</v>
      </c>
      <c r="N320" s="12">
        <f t="shared" ca="1" si="86"/>
        <v>1.034087102</v>
      </c>
      <c r="O320" s="18">
        <f t="shared" si="97"/>
        <v>0</v>
      </c>
      <c r="P320" s="14">
        <f t="shared" ca="1" si="87"/>
        <v>34087.101999999999</v>
      </c>
      <c r="Q320" s="21">
        <f t="shared" si="88"/>
        <v>0</v>
      </c>
      <c r="R320" s="14">
        <f t="shared" si="89"/>
        <v>0</v>
      </c>
      <c r="S320" s="4" t="str">
        <f t="shared" si="98"/>
        <v>J=</v>
      </c>
      <c r="T320" s="35">
        <f t="shared" si="99"/>
        <v>44119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3">
        <f t="shared" si="90"/>
        <v>44072</v>
      </c>
      <c r="B321" s="73">
        <f t="shared" ca="1" si="100"/>
        <v>1034184.802</v>
      </c>
      <c r="C321" s="7">
        <f t="shared" si="91"/>
        <v>1000000</v>
      </c>
      <c r="D321" s="13">
        <f ca="1">IF(A321&lt;$B$1,VLOOKUP(A321,[1]DI!$A$4:$B$15000,2,FALSE),0)</f>
        <v>0</v>
      </c>
      <c r="E321" s="14">
        <f t="shared" ca="1" si="83"/>
        <v>1</v>
      </c>
      <c r="F321" s="14">
        <f ca="1">(TRUNC(PRODUCT($E$12:$E320),16))</f>
        <v>1.02985459094788</v>
      </c>
      <c r="G321" s="14">
        <f t="shared" si="92"/>
        <v>1</v>
      </c>
      <c r="H321" s="14">
        <f t="shared" ca="1" si="84"/>
        <v>1.02985459</v>
      </c>
      <c r="I321" s="13">
        <f t="shared" si="93"/>
        <v>5.0000000000000001E-3</v>
      </c>
      <c r="J321" s="35">
        <f t="shared" si="94"/>
        <v>43763</v>
      </c>
      <c r="K321" s="2">
        <f t="shared" si="95"/>
        <v>211</v>
      </c>
      <c r="L321" s="18">
        <f t="shared" si="96"/>
        <v>212</v>
      </c>
      <c r="M321" s="12">
        <f t="shared" si="85"/>
        <v>1.004204683</v>
      </c>
      <c r="N321" s="12">
        <f t="shared" ca="1" si="86"/>
        <v>1.034184802</v>
      </c>
      <c r="O321" s="18">
        <f t="shared" si="97"/>
        <v>0</v>
      </c>
      <c r="P321" s="14">
        <f t="shared" ca="1" si="87"/>
        <v>34184.802000000003</v>
      </c>
      <c r="Q321" s="21">
        <f t="shared" si="88"/>
        <v>0</v>
      </c>
      <c r="R321" s="14">
        <f t="shared" si="89"/>
        <v>0</v>
      </c>
      <c r="S321" s="4" t="str">
        <f t="shared" si="98"/>
        <v>J=</v>
      </c>
      <c r="T321" s="35">
        <f t="shared" si="99"/>
        <v>44119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3">
        <f t="shared" si="90"/>
        <v>44073</v>
      </c>
      <c r="B322" s="73">
        <f t="shared" ca="1" si="100"/>
        <v>1034184.802</v>
      </c>
      <c r="C322" s="7">
        <f t="shared" si="91"/>
        <v>1000000</v>
      </c>
      <c r="D322" s="13">
        <f ca="1">IF(A322&lt;$B$1,VLOOKUP(A322,[1]DI!$A$4:$B$15000,2,FALSE),0)</f>
        <v>0</v>
      </c>
      <c r="E322" s="14">
        <f t="shared" ca="1" si="83"/>
        <v>1</v>
      </c>
      <c r="F322" s="14">
        <f ca="1">(TRUNC(PRODUCT($E$12:$E321),16))</f>
        <v>1.02985459094788</v>
      </c>
      <c r="G322" s="14">
        <f t="shared" si="92"/>
        <v>1</v>
      </c>
      <c r="H322" s="14">
        <f t="shared" ca="1" si="84"/>
        <v>1.02985459</v>
      </c>
      <c r="I322" s="13">
        <f t="shared" si="93"/>
        <v>5.0000000000000001E-3</v>
      </c>
      <c r="J322" s="35">
        <f t="shared" si="94"/>
        <v>43763</v>
      </c>
      <c r="K322" s="2">
        <f t="shared" si="95"/>
        <v>211</v>
      </c>
      <c r="L322" s="18">
        <f t="shared" si="96"/>
        <v>212</v>
      </c>
      <c r="M322" s="12">
        <f t="shared" si="85"/>
        <v>1.004204683</v>
      </c>
      <c r="N322" s="12">
        <f t="shared" ca="1" si="86"/>
        <v>1.034184802</v>
      </c>
      <c r="O322" s="18">
        <f t="shared" si="97"/>
        <v>0</v>
      </c>
      <c r="P322" s="14">
        <f t="shared" ca="1" si="87"/>
        <v>34184.802000000003</v>
      </c>
      <c r="Q322" s="21">
        <f t="shared" si="88"/>
        <v>0</v>
      </c>
      <c r="R322" s="14">
        <f t="shared" si="89"/>
        <v>0</v>
      </c>
      <c r="S322" s="4" t="str">
        <f t="shared" si="98"/>
        <v>J=</v>
      </c>
      <c r="T322" s="35">
        <f t="shared" si="99"/>
        <v>44119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3">
        <f t="shared" si="90"/>
        <v>44074</v>
      </c>
      <c r="B323" s="73">
        <f t="shared" ca="1" si="100"/>
        <v>1034184.802</v>
      </c>
      <c r="C323" s="7">
        <f t="shared" si="91"/>
        <v>1000000</v>
      </c>
      <c r="D323" s="13">
        <f ca="1">IF(A323&lt;$B$1,VLOOKUP(A323,[1]DI!$A$4:$B$15000,2,FALSE),0)</f>
        <v>1.9000000000000006E-2</v>
      </c>
      <c r="E323" s="14">
        <f t="shared" ca="1" si="83"/>
        <v>1.0000746899999999</v>
      </c>
      <c r="F323" s="14">
        <f ca="1">(TRUNC(PRODUCT($E$12:$E322),16))</f>
        <v>1.02985459094788</v>
      </c>
      <c r="G323" s="14">
        <f t="shared" si="92"/>
        <v>1</v>
      </c>
      <c r="H323" s="14">
        <f t="shared" ca="1" si="84"/>
        <v>1.02985459</v>
      </c>
      <c r="I323" s="13">
        <f t="shared" si="93"/>
        <v>5.0000000000000001E-3</v>
      </c>
      <c r="J323" s="35">
        <f t="shared" si="94"/>
        <v>43763</v>
      </c>
      <c r="K323" s="2">
        <f t="shared" si="95"/>
        <v>212</v>
      </c>
      <c r="L323" s="18">
        <f t="shared" si="96"/>
        <v>212</v>
      </c>
      <c r="M323" s="12">
        <f t="shared" si="85"/>
        <v>1.004204683</v>
      </c>
      <c r="N323" s="12">
        <f t="shared" ca="1" si="86"/>
        <v>1.034184802</v>
      </c>
      <c r="O323" s="18">
        <f t="shared" si="97"/>
        <v>0</v>
      </c>
      <c r="P323" s="14">
        <f t="shared" ca="1" si="87"/>
        <v>34184.802000000003</v>
      </c>
      <c r="Q323" s="21">
        <f t="shared" si="88"/>
        <v>0</v>
      </c>
      <c r="R323" s="14">
        <f t="shared" si="89"/>
        <v>0</v>
      </c>
      <c r="S323" s="4" t="str">
        <f t="shared" si="98"/>
        <v>J=</v>
      </c>
      <c r="T323" s="35">
        <f t="shared" si="99"/>
        <v>44119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3">
        <f t="shared" si="90"/>
        <v>44075</v>
      </c>
      <c r="B324" s="73">
        <f t="shared" ca="1" si="100"/>
        <v>1034282.51499999</v>
      </c>
      <c r="C324" s="7">
        <f t="shared" si="91"/>
        <v>1000000</v>
      </c>
      <c r="D324" s="13">
        <f ca="1">IF(A324&lt;$B$1,VLOOKUP(A324,[1]DI!$A$4:$B$15000,2,FALSE),0)</f>
        <v>1.9000000000000006E-2</v>
      </c>
      <c r="E324" s="14">
        <f t="shared" ca="1" si="83"/>
        <v>1.0000746899999999</v>
      </c>
      <c r="F324" s="14">
        <f ca="1">(TRUNC(PRODUCT($E$12:$E323),16))</f>
        <v>1.02993151078728</v>
      </c>
      <c r="G324" s="14">
        <f t="shared" si="92"/>
        <v>1</v>
      </c>
      <c r="H324" s="14">
        <f t="shared" ca="1" si="84"/>
        <v>1.0299315099999999</v>
      </c>
      <c r="I324" s="13">
        <f t="shared" si="93"/>
        <v>5.0000000000000001E-3</v>
      </c>
      <c r="J324" s="35">
        <f t="shared" si="94"/>
        <v>43763</v>
      </c>
      <c r="K324" s="2">
        <f t="shared" si="95"/>
        <v>213</v>
      </c>
      <c r="L324" s="18">
        <f t="shared" si="96"/>
        <v>213</v>
      </c>
      <c r="M324" s="12">
        <f t="shared" si="85"/>
        <v>1.004224558</v>
      </c>
      <c r="N324" s="12">
        <f t="shared" ca="1" si="86"/>
        <v>1.0342825149999999</v>
      </c>
      <c r="O324" s="18">
        <f t="shared" si="97"/>
        <v>0</v>
      </c>
      <c r="P324" s="14">
        <f t="shared" ca="1" si="87"/>
        <v>34282.514999990002</v>
      </c>
      <c r="Q324" s="21">
        <f t="shared" si="88"/>
        <v>0</v>
      </c>
      <c r="R324" s="14">
        <f t="shared" si="89"/>
        <v>0</v>
      </c>
      <c r="S324" s="4" t="str">
        <f t="shared" si="98"/>
        <v>J=</v>
      </c>
      <c r="T324" s="35">
        <f t="shared" si="99"/>
        <v>44119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3">
        <f t="shared" si="90"/>
        <v>44076</v>
      </c>
      <c r="B325" s="73">
        <f t="shared" ca="1" si="100"/>
        <v>1034380.243</v>
      </c>
      <c r="C325" s="7">
        <f t="shared" si="91"/>
        <v>1000000</v>
      </c>
      <c r="D325" s="13">
        <f ca="1">IF(A325&lt;$B$1,VLOOKUP(A325,[1]DI!$A$4:$B$15000,2,FALSE),0)</f>
        <v>1.9000000000000006E-2</v>
      </c>
      <c r="E325" s="14">
        <f t="shared" ca="1" si="83"/>
        <v>1.0000746899999999</v>
      </c>
      <c r="F325" s="14">
        <f ca="1">(TRUNC(PRODUCT($E$12:$E324),16))</f>
        <v>1.03000843637182</v>
      </c>
      <c r="G325" s="14">
        <f t="shared" si="92"/>
        <v>1</v>
      </c>
      <c r="H325" s="14">
        <f t="shared" ca="1" si="84"/>
        <v>1.03000844</v>
      </c>
      <c r="I325" s="13">
        <f t="shared" si="93"/>
        <v>5.0000000000000001E-3</v>
      </c>
      <c r="J325" s="35">
        <f t="shared" si="94"/>
        <v>43763</v>
      </c>
      <c r="K325" s="2">
        <f t="shared" si="95"/>
        <v>214</v>
      </c>
      <c r="L325" s="18">
        <f t="shared" si="96"/>
        <v>214</v>
      </c>
      <c r="M325" s="12">
        <f t="shared" si="85"/>
        <v>1.0042444340000001</v>
      </c>
      <c r="N325" s="12">
        <f t="shared" ca="1" si="86"/>
        <v>1.034380243</v>
      </c>
      <c r="O325" s="18">
        <f t="shared" si="97"/>
        <v>0</v>
      </c>
      <c r="P325" s="14">
        <f t="shared" ca="1" si="87"/>
        <v>34380.243000000002</v>
      </c>
      <c r="Q325" s="21">
        <f t="shared" si="88"/>
        <v>0</v>
      </c>
      <c r="R325" s="14">
        <f t="shared" si="89"/>
        <v>0</v>
      </c>
      <c r="S325" s="4" t="str">
        <f t="shared" si="98"/>
        <v>J=</v>
      </c>
      <c r="T325" s="35">
        <f t="shared" si="99"/>
        <v>44119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3">
        <f t="shared" si="90"/>
        <v>44077</v>
      </c>
      <c r="B326" s="73">
        <f t="shared" ca="1" si="100"/>
        <v>1034477.97299999</v>
      </c>
      <c r="C326" s="7">
        <f t="shared" si="91"/>
        <v>1000000</v>
      </c>
      <c r="D326" s="13">
        <f ca="1">IF(A326&lt;$B$1,VLOOKUP(A326,[1]DI!$A$4:$B$15000,2,FALSE),0)</f>
        <v>1.9000000000000006E-2</v>
      </c>
      <c r="E326" s="14">
        <f t="shared" ca="1" si="83"/>
        <v>1.0000746899999999</v>
      </c>
      <c r="F326" s="14">
        <f ca="1">(TRUNC(PRODUCT($E$12:$E325),16))</f>
        <v>1.0300853677019299</v>
      </c>
      <c r="G326" s="14">
        <f t="shared" si="92"/>
        <v>1</v>
      </c>
      <c r="H326" s="14">
        <f t="shared" ca="1" si="84"/>
        <v>1.0300853699999999</v>
      </c>
      <c r="I326" s="13">
        <f t="shared" si="93"/>
        <v>5.0000000000000001E-3</v>
      </c>
      <c r="J326" s="35">
        <f t="shared" si="94"/>
        <v>43763</v>
      </c>
      <c r="K326" s="2">
        <f t="shared" si="95"/>
        <v>215</v>
      </c>
      <c r="L326" s="18">
        <f t="shared" si="96"/>
        <v>215</v>
      </c>
      <c r="M326" s="12">
        <f t="shared" si="85"/>
        <v>1.0042643099999999</v>
      </c>
      <c r="N326" s="12">
        <f t="shared" ca="1" si="86"/>
        <v>1.034477973</v>
      </c>
      <c r="O326" s="18">
        <f t="shared" si="97"/>
        <v>0</v>
      </c>
      <c r="P326" s="14">
        <f t="shared" ca="1" si="87"/>
        <v>34477.972999990001</v>
      </c>
      <c r="Q326" s="21">
        <f t="shared" si="88"/>
        <v>0</v>
      </c>
      <c r="R326" s="14">
        <f t="shared" si="89"/>
        <v>0</v>
      </c>
      <c r="S326" s="4" t="str">
        <f t="shared" si="98"/>
        <v>J=</v>
      </c>
      <c r="T326" s="35">
        <f t="shared" si="99"/>
        <v>44119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3">
        <f t="shared" si="90"/>
        <v>44078</v>
      </c>
      <c r="B327" s="73">
        <f t="shared" ca="1" si="100"/>
        <v>1034575.708</v>
      </c>
      <c r="C327" s="7">
        <f t="shared" si="91"/>
        <v>1000000</v>
      </c>
      <c r="D327" s="13">
        <f ca="1">IF(A327&lt;$B$1,VLOOKUP(A327,[1]DI!$A$4:$B$15000,2,FALSE),0)</f>
        <v>1.9000000000000006E-2</v>
      </c>
      <c r="E327" s="14">
        <f t="shared" ca="1" si="83"/>
        <v>1.0000746899999999</v>
      </c>
      <c r="F327" s="14">
        <f ca="1">(TRUNC(PRODUCT($E$12:$E326),16))</f>
        <v>1.0301623047780399</v>
      </c>
      <c r="G327" s="14">
        <f t="shared" si="92"/>
        <v>1</v>
      </c>
      <c r="H327" s="14">
        <f t="shared" ca="1" si="84"/>
        <v>1.0301623</v>
      </c>
      <c r="I327" s="13">
        <f t="shared" si="93"/>
        <v>5.0000000000000001E-3</v>
      </c>
      <c r="J327" s="35">
        <f t="shared" si="94"/>
        <v>43763</v>
      </c>
      <c r="K327" s="2">
        <f t="shared" si="95"/>
        <v>216</v>
      </c>
      <c r="L327" s="18">
        <f t="shared" si="96"/>
        <v>216</v>
      </c>
      <c r="M327" s="12">
        <f t="shared" si="85"/>
        <v>1.0042841870000001</v>
      </c>
      <c r="N327" s="12">
        <f t="shared" ca="1" si="86"/>
        <v>1.034575708</v>
      </c>
      <c r="O327" s="18">
        <f t="shared" si="97"/>
        <v>0</v>
      </c>
      <c r="P327" s="14">
        <f t="shared" ca="1" si="87"/>
        <v>34575.707999999999</v>
      </c>
      <c r="Q327" s="21">
        <f t="shared" si="88"/>
        <v>0</v>
      </c>
      <c r="R327" s="14">
        <f t="shared" si="89"/>
        <v>0</v>
      </c>
      <c r="S327" s="4" t="str">
        <f t="shared" si="98"/>
        <v>J=</v>
      </c>
      <c r="T327" s="35">
        <f t="shared" si="99"/>
        <v>44119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3">
        <f t="shared" si="90"/>
        <v>44079</v>
      </c>
      <c r="B328" s="73">
        <f t="shared" ca="1" si="100"/>
        <v>1034673.465</v>
      </c>
      <c r="C328" s="7">
        <f t="shared" si="91"/>
        <v>1000000</v>
      </c>
      <c r="D328" s="13">
        <f ca="1">IF(A328&lt;$B$1,VLOOKUP(A328,[1]DI!$A$4:$B$15000,2,FALSE),0)</f>
        <v>0</v>
      </c>
      <c r="E328" s="14">
        <f t="shared" ca="1" si="83"/>
        <v>1</v>
      </c>
      <c r="F328" s="14">
        <f ca="1">(TRUNC(PRODUCT($E$12:$E327),16))</f>
        <v>1.0302392476005899</v>
      </c>
      <c r="G328" s="14">
        <f t="shared" si="92"/>
        <v>1</v>
      </c>
      <c r="H328" s="14">
        <f t="shared" ca="1" si="84"/>
        <v>1.0302392499999999</v>
      </c>
      <c r="I328" s="13">
        <f t="shared" si="93"/>
        <v>5.0000000000000001E-3</v>
      </c>
      <c r="J328" s="35">
        <f t="shared" si="94"/>
        <v>43763</v>
      </c>
      <c r="K328" s="2">
        <f t="shared" si="95"/>
        <v>216</v>
      </c>
      <c r="L328" s="18">
        <f t="shared" si="96"/>
        <v>217</v>
      </c>
      <c r="M328" s="12">
        <f t="shared" si="85"/>
        <v>1.004304063</v>
      </c>
      <c r="N328" s="12">
        <f t="shared" ca="1" si="86"/>
        <v>1.034673465</v>
      </c>
      <c r="O328" s="18">
        <f t="shared" si="97"/>
        <v>0</v>
      </c>
      <c r="P328" s="14">
        <f t="shared" ca="1" si="87"/>
        <v>34673.464999999997</v>
      </c>
      <c r="Q328" s="21">
        <f t="shared" si="88"/>
        <v>0</v>
      </c>
      <c r="R328" s="14">
        <f t="shared" si="89"/>
        <v>0</v>
      </c>
      <c r="S328" s="4" t="str">
        <f t="shared" si="98"/>
        <v>J=</v>
      </c>
      <c r="T328" s="35">
        <f t="shared" si="99"/>
        <v>44119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3">
        <f t="shared" si="90"/>
        <v>44080</v>
      </c>
      <c r="B329" s="73">
        <f t="shared" ca="1" si="100"/>
        <v>1034673.465</v>
      </c>
      <c r="C329" s="7">
        <f t="shared" si="91"/>
        <v>1000000</v>
      </c>
      <c r="D329" s="13">
        <f ca="1">IF(A329&lt;$B$1,VLOOKUP(A329,[1]DI!$A$4:$B$15000,2,FALSE),0)</f>
        <v>0</v>
      </c>
      <c r="E329" s="14">
        <f t="shared" ca="1" si="83"/>
        <v>1</v>
      </c>
      <c r="F329" s="14">
        <f ca="1">(TRUNC(PRODUCT($E$12:$E328),16))</f>
        <v>1.0302392476005899</v>
      </c>
      <c r="G329" s="14">
        <f t="shared" si="92"/>
        <v>1</v>
      </c>
      <c r="H329" s="14">
        <f t="shared" ca="1" si="84"/>
        <v>1.0302392499999999</v>
      </c>
      <c r="I329" s="13">
        <f t="shared" si="93"/>
        <v>5.0000000000000001E-3</v>
      </c>
      <c r="J329" s="35">
        <f t="shared" si="94"/>
        <v>43763</v>
      </c>
      <c r="K329" s="2">
        <f t="shared" si="95"/>
        <v>216</v>
      </c>
      <c r="L329" s="18">
        <f t="shared" si="96"/>
        <v>217</v>
      </c>
      <c r="M329" s="12">
        <f t="shared" si="85"/>
        <v>1.004304063</v>
      </c>
      <c r="N329" s="12">
        <f t="shared" ca="1" si="86"/>
        <v>1.034673465</v>
      </c>
      <c r="O329" s="18">
        <f t="shared" si="97"/>
        <v>0</v>
      </c>
      <c r="P329" s="14">
        <f t="shared" ca="1" si="87"/>
        <v>34673.464999999997</v>
      </c>
      <c r="Q329" s="21">
        <f t="shared" si="88"/>
        <v>0</v>
      </c>
      <c r="R329" s="14">
        <f t="shared" si="89"/>
        <v>0</v>
      </c>
      <c r="S329" s="4" t="str">
        <f t="shared" si="98"/>
        <v>J=</v>
      </c>
      <c r="T329" s="35">
        <f t="shared" si="99"/>
        <v>44119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3">
        <f t="shared" si="90"/>
        <v>44081</v>
      </c>
      <c r="B330" s="73">
        <f t="shared" ca="1" si="100"/>
        <v>1034673.465</v>
      </c>
      <c r="C330" s="7">
        <f t="shared" si="91"/>
        <v>1000000</v>
      </c>
      <c r="D330" s="13">
        <f ca="1">IF(A330&lt;$B$1,VLOOKUP(A330,[1]DI!$A$4:$B$15000,2,FALSE),0)</f>
        <v>0</v>
      </c>
      <c r="E330" s="14">
        <f t="shared" ca="1" si="83"/>
        <v>1</v>
      </c>
      <c r="F330" s="14">
        <f ca="1">(TRUNC(PRODUCT($E$12:$E329),16))</f>
        <v>1.0302392476005899</v>
      </c>
      <c r="G330" s="14">
        <f t="shared" si="92"/>
        <v>1</v>
      </c>
      <c r="H330" s="14">
        <f t="shared" ca="1" si="84"/>
        <v>1.0302392499999999</v>
      </c>
      <c r="I330" s="13">
        <f t="shared" si="93"/>
        <v>5.0000000000000001E-3</v>
      </c>
      <c r="J330" s="35">
        <f t="shared" si="94"/>
        <v>43763</v>
      </c>
      <c r="K330" s="2">
        <f t="shared" si="95"/>
        <v>216</v>
      </c>
      <c r="L330" s="18">
        <f t="shared" si="96"/>
        <v>217</v>
      </c>
      <c r="M330" s="12">
        <f t="shared" si="85"/>
        <v>1.004304063</v>
      </c>
      <c r="N330" s="12">
        <f t="shared" ca="1" si="86"/>
        <v>1.034673465</v>
      </c>
      <c r="O330" s="18">
        <f t="shared" si="97"/>
        <v>0</v>
      </c>
      <c r="P330" s="14">
        <f t="shared" ca="1" si="87"/>
        <v>34673.464999999997</v>
      </c>
      <c r="Q330" s="21">
        <f t="shared" si="88"/>
        <v>0</v>
      </c>
      <c r="R330" s="14">
        <f t="shared" si="89"/>
        <v>0</v>
      </c>
      <c r="S330" s="4" t="str">
        <f t="shared" si="98"/>
        <v>J=</v>
      </c>
      <c r="T330" s="35">
        <f t="shared" si="99"/>
        <v>44119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3">
        <f t="shared" si="90"/>
        <v>44082</v>
      </c>
      <c r="B331" s="73">
        <f t="shared" ca="1" si="100"/>
        <v>1034673.465</v>
      </c>
      <c r="C331" s="7">
        <f t="shared" si="91"/>
        <v>1000000</v>
      </c>
      <c r="D331" s="13">
        <f ca="1">IF(A331&lt;$B$1,VLOOKUP(A331,[1]DI!$A$4:$B$15000,2,FALSE),0)</f>
        <v>1.9000000000000006E-2</v>
      </c>
      <c r="E331" s="14">
        <f t="shared" ca="1" si="83"/>
        <v>1.0000746899999999</v>
      </c>
      <c r="F331" s="14">
        <f ca="1">(TRUNC(PRODUCT($E$12:$E330),16))</f>
        <v>1.0302392476005899</v>
      </c>
      <c r="G331" s="14">
        <f t="shared" si="92"/>
        <v>1</v>
      </c>
      <c r="H331" s="14">
        <f t="shared" ca="1" si="84"/>
        <v>1.0302392499999999</v>
      </c>
      <c r="I331" s="13">
        <f t="shared" si="93"/>
        <v>5.0000000000000001E-3</v>
      </c>
      <c r="J331" s="35">
        <f t="shared" si="94"/>
        <v>43763</v>
      </c>
      <c r="K331" s="2">
        <f t="shared" si="95"/>
        <v>217</v>
      </c>
      <c r="L331" s="18">
        <f t="shared" si="96"/>
        <v>217</v>
      </c>
      <c r="M331" s="12">
        <f t="shared" si="85"/>
        <v>1.004304063</v>
      </c>
      <c r="N331" s="12">
        <f t="shared" ca="1" si="86"/>
        <v>1.034673465</v>
      </c>
      <c r="O331" s="18">
        <f t="shared" si="97"/>
        <v>0</v>
      </c>
      <c r="P331" s="14">
        <f t="shared" ca="1" si="87"/>
        <v>34673.464999999997</v>
      </c>
      <c r="Q331" s="21">
        <f t="shared" si="88"/>
        <v>0</v>
      </c>
      <c r="R331" s="14">
        <f t="shared" si="89"/>
        <v>0</v>
      </c>
      <c r="S331" s="4" t="str">
        <f t="shared" si="98"/>
        <v>J=</v>
      </c>
      <c r="T331" s="35">
        <f t="shared" si="99"/>
        <v>44119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3">
        <f t="shared" si="90"/>
        <v>44083</v>
      </c>
      <c r="B332" s="73">
        <f t="shared" ca="1" si="100"/>
        <v>1034771.22599999</v>
      </c>
      <c r="C332" s="7">
        <f t="shared" si="91"/>
        <v>1000000</v>
      </c>
      <c r="D332" s="13">
        <f ca="1">IF(A332&lt;$B$1,VLOOKUP(A332,[1]DI!$A$4:$B$15000,2,FALSE),0)</f>
        <v>1.9000000000000006E-2</v>
      </c>
      <c r="E332" s="14">
        <f t="shared" ref="E332:E395" ca="1" si="101">ROUND(((1+D332)^(1/252)),8)</f>
        <v>1.0000746899999999</v>
      </c>
      <c r="F332" s="14">
        <f ca="1">(TRUNC(PRODUCT($E$12:$E331),16))</f>
        <v>1.03031619616999</v>
      </c>
      <c r="G332" s="14">
        <f t="shared" si="92"/>
        <v>1</v>
      </c>
      <c r="H332" s="14">
        <f t="shared" ref="H332:H395" ca="1" si="102">ROUND(F332/G332,8)</f>
        <v>1.0303161999999999</v>
      </c>
      <c r="I332" s="13">
        <f t="shared" si="93"/>
        <v>5.0000000000000001E-3</v>
      </c>
      <c r="J332" s="35">
        <f t="shared" si="94"/>
        <v>43763</v>
      </c>
      <c r="K332" s="2">
        <f t="shared" si="95"/>
        <v>218</v>
      </c>
      <c r="L332" s="18">
        <f t="shared" si="96"/>
        <v>218</v>
      </c>
      <c r="M332" s="12">
        <f t="shared" ref="M332:M395" si="103">ROUND((I332+1)^(L332/252),9)</f>
        <v>1.004323941</v>
      </c>
      <c r="N332" s="12">
        <f t="shared" ref="N332:N395" ca="1" si="104">ROUND(H332*M332,9)</f>
        <v>1.0347712259999999</v>
      </c>
      <c r="O332" s="18">
        <f t="shared" si="97"/>
        <v>0</v>
      </c>
      <c r="P332" s="14">
        <f t="shared" ref="P332:P395" ca="1" si="105">TRUNC(((N332-1)*C332),8)</f>
        <v>34771.225999989998</v>
      </c>
      <c r="Q332" s="21">
        <f t="shared" ref="Q332:Q395" si="106">IF($O332&gt;0,VLOOKUP($O332,$W$12:$AC$150,7),0)</f>
        <v>0</v>
      </c>
      <c r="R332" s="14">
        <f t="shared" ref="R332:R395" si="107">IF(Q332&gt;0,TRUNC(Q332*C$12,8),0)</f>
        <v>0</v>
      </c>
      <c r="S332" s="4" t="str">
        <f t="shared" si="98"/>
        <v>J=</v>
      </c>
      <c r="T332" s="35">
        <f t="shared" si="99"/>
        <v>44119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3">
        <f t="shared" ref="A333:A396" si="108">(A332+1)</f>
        <v>44084</v>
      </c>
      <c r="B333" s="73">
        <f t="shared" ca="1" si="100"/>
        <v>1034868.99</v>
      </c>
      <c r="C333" s="7">
        <f t="shared" ref="C333:C396" si="109">(C332-R332)</f>
        <v>1000000</v>
      </c>
      <c r="D333" s="13">
        <f ca="1">IF(A333&lt;$B$1,VLOOKUP(A333,[1]DI!$A$4:$B$15000,2,FALSE),0)</f>
        <v>1.9000000000000006E-2</v>
      </c>
      <c r="E333" s="14">
        <f t="shared" ca="1" si="101"/>
        <v>1.0000746899999999</v>
      </c>
      <c r="F333" s="14">
        <f ca="1">(TRUNC(PRODUCT($E$12:$E332),16))</f>
        <v>1.0303931504866799</v>
      </c>
      <c r="G333" s="14">
        <f t="shared" ref="G333:G396" si="110">IF(O332&gt;0,F332,G332)</f>
        <v>1</v>
      </c>
      <c r="H333" s="14">
        <f t="shared" ca="1" si="102"/>
        <v>1.0303931500000001</v>
      </c>
      <c r="I333" s="13">
        <f t="shared" ref="I333:I396" si="111">I332</f>
        <v>5.0000000000000001E-3</v>
      </c>
      <c r="J333" s="35">
        <f t="shared" ref="J333:J396" si="112">IF(O332&gt;0,VLOOKUP(O332,W$12:AG$150,2),J332)</f>
        <v>43763</v>
      </c>
      <c r="K333" s="2">
        <f t="shared" ref="K333:K396" si="113">IF(A333&gt;J333,IF(NETWORKDAYS(J333,A333,$W$160:$W$544)-1=0,1,NETWORKDAYS(J333,A333,$W$160:$W$544)-1),0)</f>
        <v>219</v>
      </c>
      <c r="L333" s="18">
        <f t="shared" ref="L333:L396" si="114">IF(AND(K333=1,K332=1),1,IF(K333&gt;0,IF(K333=K332,K333+1,K333),0))</f>
        <v>219</v>
      </c>
      <c r="M333" s="12">
        <f t="shared" si="103"/>
        <v>1.0043438179999999</v>
      </c>
      <c r="N333" s="12">
        <f t="shared" ca="1" si="104"/>
        <v>1.0348689900000001</v>
      </c>
      <c r="O333" s="18">
        <f t="shared" ref="O333:O396" si="115">IF(VLOOKUP(A333,X$12:AE$150,8)=VLOOKUP(A332,X$12:AE$150,8),0,VLOOKUP(A333,X$12:AE$150,8))</f>
        <v>0</v>
      </c>
      <c r="P333" s="14">
        <f t="shared" ca="1" si="105"/>
        <v>34868.99</v>
      </c>
      <c r="Q333" s="21">
        <f t="shared" si="106"/>
        <v>0</v>
      </c>
      <c r="R333" s="14">
        <f t="shared" si="107"/>
        <v>0</v>
      </c>
      <c r="S333" s="4" t="str">
        <f t="shared" ref="S333:S396" si="116">IF(O332&gt;0,VLOOKUP(O332,W$12:AG$150,10),S332)</f>
        <v>J=</v>
      </c>
      <c r="T333" s="35">
        <f t="shared" ref="T333:T396" si="117">IF(O332&gt;0,VLOOKUP(O332,W$12:AG$150,11),T332)</f>
        <v>44119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3">
        <f t="shared" si="108"/>
        <v>44085</v>
      </c>
      <c r="B334" s="73">
        <f t="shared" ref="B334:B397" ca="1" si="118">IF(A334&lt;=TODAY(),C334+P334,IF(AND(A334&gt;TODAY(),A334&lt;=$B$1),IF(VLOOKUP(TODAY(),$A$10:$D$5000,4,FALSE)=0,"n.d",C334+P334),"n.d"))</f>
        <v>1034966.768</v>
      </c>
      <c r="C334" s="7">
        <f t="shared" si="109"/>
        <v>1000000</v>
      </c>
      <c r="D334" s="13">
        <f ca="1">IF(A334&lt;$B$1,VLOOKUP(A334,[1]DI!$A$4:$B$15000,2,FALSE),0)</f>
        <v>1.9000000000000006E-2</v>
      </c>
      <c r="E334" s="14">
        <f t="shared" ca="1" si="101"/>
        <v>1.0000746899999999</v>
      </c>
      <c r="F334" s="14">
        <f ca="1">(TRUNC(PRODUCT($E$12:$E333),16))</f>
        <v>1.0304701105510901</v>
      </c>
      <c r="G334" s="14">
        <f t="shared" si="110"/>
        <v>1</v>
      </c>
      <c r="H334" s="14">
        <f t="shared" ca="1" si="102"/>
        <v>1.03047011</v>
      </c>
      <c r="I334" s="13">
        <f t="shared" si="111"/>
        <v>5.0000000000000001E-3</v>
      </c>
      <c r="J334" s="35">
        <f t="shared" si="112"/>
        <v>43763</v>
      </c>
      <c r="K334" s="2">
        <f t="shared" si="113"/>
        <v>220</v>
      </c>
      <c r="L334" s="18">
        <f t="shared" si="114"/>
        <v>220</v>
      </c>
      <c r="M334" s="12">
        <f t="shared" si="103"/>
        <v>1.004363696</v>
      </c>
      <c r="N334" s="12">
        <f t="shared" ca="1" si="104"/>
        <v>1.0349667680000001</v>
      </c>
      <c r="O334" s="18">
        <f t="shared" si="115"/>
        <v>0</v>
      </c>
      <c r="P334" s="14">
        <f t="shared" ca="1" si="105"/>
        <v>34966.767999999996</v>
      </c>
      <c r="Q334" s="21">
        <f t="shared" si="106"/>
        <v>0</v>
      </c>
      <c r="R334" s="14">
        <f t="shared" si="107"/>
        <v>0</v>
      </c>
      <c r="S334" s="4" t="str">
        <f t="shared" si="116"/>
        <v>J=</v>
      </c>
      <c r="T334" s="35">
        <f t="shared" si="117"/>
        <v>44119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3">
        <f t="shared" si="108"/>
        <v>44086</v>
      </c>
      <c r="B335" s="73">
        <f t="shared" ca="1" si="118"/>
        <v>1035064.55999999</v>
      </c>
      <c r="C335" s="7">
        <f t="shared" si="109"/>
        <v>1000000</v>
      </c>
      <c r="D335" s="13">
        <f ca="1">IF(A335&lt;$B$1,VLOOKUP(A335,[1]DI!$A$4:$B$15000,2,FALSE),0)</f>
        <v>0</v>
      </c>
      <c r="E335" s="14">
        <f t="shared" ca="1" si="101"/>
        <v>1</v>
      </c>
      <c r="F335" s="14">
        <f ca="1">(TRUNC(PRODUCT($E$12:$E334),16))</f>
        <v>1.0305470763636499</v>
      </c>
      <c r="G335" s="14">
        <f t="shared" si="110"/>
        <v>1</v>
      </c>
      <c r="H335" s="14">
        <f t="shared" ca="1" si="102"/>
        <v>1.0305470800000001</v>
      </c>
      <c r="I335" s="13">
        <f t="shared" si="111"/>
        <v>5.0000000000000001E-3</v>
      </c>
      <c r="J335" s="35">
        <f t="shared" si="112"/>
        <v>43763</v>
      </c>
      <c r="K335" s="2">
        <f t="shared" si="113"/>
        <v>220</v>
      </c>
      <c r="L335" s="18">
        <f t="shared" si="114"/>
        <v>221</v>
      </c>
      <c r="M335" s="12">
        <f t="shared" si="103"/>
        <v>1.0043835750000001</v>
      </c>
      <c r="N335" s="12">
        <f t="shared" ca="1" si="104"/>
        <v>1.0350645599999999</v>
      </c>
      <c r="O335" s="18">
        <f t="shared" si="115"/>
        <v>0</v>
      </c>
      <c r="P335" s="14">
        <f t="shared" ca="1" si="105"/>
        <v>35064.559999990001</v>
      </c>
      <c r="Q335" s="21">
        <f t="shared" si="106"/>
        <v>0</v>
      </c>
      <c r="R335" s="14">
        <f t="shared" si="107"/>
        <v>0</v>
      </c>
      <c r="S335" s="4" t="str">
        <f t="shared" si="116"/>
        <v>J=</v>
      </c>
      <c r="T335" s="35">
        <f t="shared" si="117"/>
        <v>44119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3">
        <f t="shared" si="108"/>
        <v>44087</v>
      </c>
      <c r="B336" s="73">
        <f t="shared" ca="1" si="118"/>
        <v>1035064.55999999</v>
      </c>
      <c r="C336" s="7">
        <f t="shared" si="109"/>
        <v>1000000</v>
      </c>
      <c r="D336" s="13">
        <f ca="1">IF(A336&lt;$B$1,VLOOKUP(A336,[1]DI!$A$4:$B$15000,2,FALSE),0)</f>
        <v>0</v>
      </c>
      <c r="E336" s="14">
        <f t="shared" ca="1" si="101"/>
        <v>1</v>
      </c>
      <c r="F336" s="14">
        <f ca="1">(TRUNC(PRODUCT($E$12:$E335),16))</f>
        <v>1.0305470763636499</v>
      </c>
      <c r="G336" s="14">
        <f t="shared" si="110"/>
        <v>1</v>
      </c>
      <c r="H336" s="14">
        <f t="shared" ca="1" si="102"/>
        <v>1.0305470800000001</v>
      </c>
      <c r="I336" s="13">
        <f t="shared" si="111"/>
        <v>5.0000000000000001E-3</v>
      </c>
      <c r="J336" s="35">
        <f t="shared" si="112"/>
        <v>43763</v>
      </c>
      <c r="K336" s="2">
        <f t="shared" si="113"/>
        <v>220</v>
      </c>
      <c r="L336" s="18">
        <f t="shared" si="114"/>
        <v>221</v>
      </c>
      <c r="M336" s="12">
        <f t="shared" si="103"/>
        <v>1.0043835750000001</v>
      </c>
      <c r="N336" s="12">
        <f t="shared" ca="1" si="104"/>
        <v>1.0350645599999999</v>
      </c>
      <c r="O336" s="18">
        <f t="shared" si="115"/>
        <v>0</v>
      </c>
      <c r="P336" s="14">
        <f t="shared" ca="1" si="105"/>
        <v>35064.559999990001</v>
      </c>
      <c r="Q336" s="21">
        <f t="shared" si="106"/>
        <v>0</v>
      </c>
      <c r="R336" s="14">
        <f t="shared" si="107"/>
        <v>0</v>
      </c>
      <c r="S336" s="4" t="str">
        <f t="shared" si="116"/>
        <v>J=</v>
      </c>
      <c r="T336" s="35">
        <f t="shared" si="117"/>
        <v>44119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3">
        <f t="shared" si="108"/>
        <v>44088</v>
      </c>
      <c r="B337" s="73">
        <f t="shared" ca="1" si="118"/>
        <v>1035064.55999999</v>
      </c>
      <c r="C337" s="7">
        <f t="shared" si="109"/>
        <v>1000000</v>
      </c>
      <c r="D337" s="13">
        <f ca="1">IF(A337&lt;$B$1,VLOOKUP(A337,[1]DI!$A$4:$B$15000,2,FALSE),0)</f>
        <v>1.9000000000000006E-2</v>
      </c>
      <c r="E337" s="14">
        <f t="shared" ca="1" si="101"/>
        <v>1.0000746899999999</v>
      </c>
      <c r="F337" s="14">
        <f ca="1">(TRUNC(PRODUCT($E$12:$E336),16))</f>
        <v>1.0305470763636499</v>
      </c>
      <c r="G337" s="14">
        <f t="shared" si="110"/>
        <v>1</v>
      </c>
      <c r="H337" s="14">
        <f t="shared" ca="1" si="102"/>
        <v>1.0305470800000001</v>
      </c>
      <c r="I337" s="13">
        <f t="shared" si="111"/>
        <v>5.0000000000000001E-3</v>
      </c>
      <c r="J337" s="35">
        <f t="shared" si="112"/>
        <v>43763</v>
      </c>
      <c r="K337" s="2">
        <f t="shared" si="113"/>
        <v>221</v>
      </c>
      <c r="L337" s="18">
        <f t="shared" si="114"/>
        <v>221</v>
      </c>
      <c r="M337" s="12">
        <f t="shared" si="103"/>
        <v>1.0043835750000001</v>
      </c>
      <c r="N337" s="12">
        <f t="shared" ca="1" si="104"/>
        <v>1.0350645599999999</v>
      </c>
      <c r="O337" s="18">
        <f t="shared" si="115"/>
        <v>0</v>
      </c>
      <c r="P337" s="14">
        <f t="shared" ca="1" si="105"/>
        <v>35064.559999990001</v>
      </c>
      <c r="Q337" s="21">
        <f t="shared" si="106"/>
        <v>0</v>
      </c>
      <c r="R337" s="14">
        <f t="shared" si="107"/>
        <v>0</v>
      </c>
      <c r="S337" s="4" t="str">
        <f t="shared" si="116"/>
        <v>J=</v>
      </c>
      <c r="T337" s="35">
        <f t="shared" si="117"/>
        <v>44119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3">
        <f t="shared" si="108"/>
        <v>44089</v>
      </c>
      <c r="B338" s="73">
        <f t="shared" ca="1" si="118"/>
        <v>1035162.355</v>
      </c>
      <c r="C338" s="7">
        <f t="shared" si="109"/>
        <v>1000000</v>
      </c>
      <c r="D338" s="13">
        <f ca="1">IF(A338&lt;$B$1,VLOOKUP(A338,[1]DI!$A$4:$B$15000,2,FALSE),0)</f>
        <v>1.9000000000000006E-2</v>
      </c>
      <c r="E338" s="14">
        <f t="shared" ca="1" si="101"/>
        <v>1.0000746899999999</v>
      </c>
      <c r="F338" s="14">
        <f ca="1">(TRUNC(PRODUCT($E$12:$E337),16))</f>
        <v>1.0306240479247799</v>
      </c>
      <c r="G338" s="14">
        <f t="shared" si="110"/>
        <v>1</v>
      </c>
      <c r="H338" s="14">
        <f t="shared" ca="1" si="102"/>
        <v>1.0306240499999999</v>
      </c>
      <c r="I338" s="13">
        <f t="shared" si="111"/>
        <v>5.0000000000000001E-3</v>
      </c>
      <c r="J338" s="35">
        <f t="shared" si="112"/>
        <v>43763</v>
      </c>
      <c r="K338" s="2">
        <f t="shared" si="113"/>
        <v>222</v>
      </c>
      <c r="L338" s="18">
        <f t="shared" si="114"/>
        <v>222</v>
      </c>
      <c r="M338" s="12">
        <f t="shared" si="103"/>
        <v>1.0044034529999999</v>
      </c>
      <c r="N338" s="12">
        <f t="shared" ca="1" si="104"/>
        <v>1.035162355</v>
      </c>
      <c r="O338" s="18">
        <f t="shared" si="115"/>
        <v>0</v>
      </c>
      <c r="P338" s="14">
        <f t="shared" ca="1" si="105"/>
        <v>35162.355000000003</v>
      </c>
      <c r="Q338" s="21">
        <f t="shared" si="106"/>
        <v>0</v>
      </c>
      <c r="R338" s="14">
        <f t="shared" si="107"/>
        <v>0</v>
      </c>
      <c r="S338" s="4" t="str">
        <f t="shared" si="116"/>
        <v>J=</v>
      </c>
      <c r="T338" s="35">
        <f t="shared" si="117"/>
        <v>44119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3">
        <f t="shared" si="108"/>
        <v>44090</v>
      </c>
      <c r="B339" s="73">
        <f t="shared" ca="1" si="118"/>
        <v>1035260.164</v>
      </c>
      <c r="C339" s="7">
        <f t="shared" si="109"/>
        <v>1000000</v>
      </c>
      <c r="D339" s="13">
        <f ca="1">IF(A339&lt;$B$1,VLOOKUP(A339,[1]DI!$A$4:$B$15000,2,FALSE),0)</f>
        <v>1.9000000000000006E-2</v>
      </c>
      <c r="E339" s="14">
        <f t="shared" ca="1" si="101"/>
        <v>1.0000746899999999</v>
      </c>
      <c r="F339" s="14">
        <f ca="1">(TRUNC(PRODUCT($E$12:$E338),16))</f>
        <v>1.03070102523492</v>
      </c>
      <c r="G339" s="14">
        <f t="shared" si="110"/>
        <v>1</v>
      </c>
      <c r="H339" s="14">
        <f t="shared" ca="1" si="102"/>
        <v>1.0307010299999999</v>
      </c>
      <c r="I339" s="13">
        <f t="shared" si="111"/>
        <v>5.0000000000000001E-3</v>
      </c>
      <c r="J339" s="35">
        <f t="shared" si="112"/>
        <v>43763</v>
      </c>
      <c r="K339" s="2">
        <f t="shared" si="113"/>
        <v>223</v>
      </c>
      <c r="L339" s="18">
        <f t="shared" si="114"/>
        <v>223</v>
      </c>
      <c r="M339" s="12">
        <f t="shared" si="103"/>
        <v>1.0044233330000001</v>
      </c>
      <c r="N339" s="12">
        <f t="shared" ca="1" si="104"/>
        <v>1.0352601640000001</v>
      </c>
      <c r="O339" s="18">
        <f t="shared" si="115"/>
        <v>0</v>
      </c>
      <c r="P339" s="14">
        <f t="shared" ca="1" si="105"/>
        <v>35260.163999999997</v>
      </c>
      <c r="Q339" s="21">
        <f t="shared" si="106"/>
        <v>0</v>
      </c>
      <c r="R339" s="14">
        <f t="shared" si="107"/>
        <v>0</v>
      </c>
      <c r="S339" s="4" t="str">
        <f t="shared" si="116"/>
        <v>J=</v>
      </c>
      <c r="T339" s="35">
        <f t="shared" si="117"/>
        <v>44119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3">
        <f t="shared" si="108"/>
        <v>44091</v>
      </c>
      <c r="B340" s="73">
        <f t="shared" ca="1" si="118"/>
        <v>1035357.97499999</v>
      </c>
      <c r="C340" s="7">
        <f t="shared" si="109"/>
        <v>1000000</v>
      </c>
      <c r="D340" s="13">
        <f ca="1">IF(A340&lt;$B$1,VLOOKUP(A340,[1]DI!$A$4:$B$15000,2,FALSE),0)</f>
        <v>1.9000000000000006E-2</v>
      </c>
      <c r="E340" s="14">
        <f t="shared" ca="1" si="101"/>
        <v>1.0000746899999999</v>
      </c>
      <c r="F340" s="14">
        <f ca="1">(TRUNC(PRODUCT($E$12:$E339),16))</f>
        <v>1.0307780082944999</v>
      </c>
      <c r="G340" s="14">
        <f t="shared" si="110"/>
        <v>1</v>
      </c>
      <c r="H340" s="14">
        <f t="shared" ca="1" si="102"/>
        <v>1.0307780099999999</v>
      </c>
      <c r="I340" s="13">
        <f t="shared" si="111"/>
        <v>5.0000000000000001E-3</v>
      </c>
      <c r="J340" s="35">
        <f t="shared" si="112"/>
        <v>43763</v>
      </c>
      <c r="K340" s="2">
        <f t="shared" si="113"/>
        <v>224</v>
      </c>
      <c r="L340" s="18">
        <f t="shared" si="114"/>
        <v>224</v>
      </c>
      <c r="M340" s="12">
        <f t="shared" si="103"/>
        <v>1.004443212</v>
      </c>
      <c r="N340" s="12">
        <f t="shared" ca="1" si="104"/>
        <v>1.0353579749999999</v>
      </c>
      <c r="O340" s="18">
        <f t="shared" si="115"/>
        <v>0</v>
      </c>
      <c r="P340" s="14">
        <f t="shared" ca="1" si="105"/>
        <v>35357.974999990001</v>
      </c>
      <c r="Q340" s="21">
        <f t="shared" si="106"/>
        <v>0</v>
      </c>
      <c r="R340" s="14">
        <f t="shared" si="107"/>
        <v>0</v>
      </c>
      <c r="S340" s="4" t="str">
        <f t="shared" si="116"/>
        <v>J=</v>
      </c>
      <c r="T340" s="35">
        <f t="shared" si="117"/>
        <v>44119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3">
        <f t="shared" si="108"/>
        <v>44092</v>
      </c>
      <c r="B341" s="73">
        <f t="shared" ca="1" si="118"/>
        <v>1035455.80099999</v>
      </c>
      <c r="C341" s="7">
        <f t="shared" si="109"/>
        <v>1000000</v>
      </c>
      <c r="D341" s="13">
        <f ca="1">IF(A341&lt;$B$1,VLOOKUP(A341,[1]DI!$A$4:$B$15000,2,FALSE),0)</f>
        <v>1.9000000000000006E-2</v>
      </c>
      <c r="E341" s="14">
        <f t="shared" ca="1" si="101"/>
        <v>1.0000746899999999</v>
      </c>
      <c r="F341" s="14">
        <f ca="1">(TRUNC(PRODUCT($E$12:$E340),16))</f>
        <v>1.03085499710393</v>
      </c>
      <c r="G341" s="14">
        <f t="shared" si="110"/>
        <v>1</v>
      </c>
      <c r="H341" s="14">
        <f t="shared" ca="1" si="102"/>
        <v>1.0308550000000001</v>
      </c>
      <c r="I341" s="13">
        <f t="shared" si="111"/>
        <v>5.0000000000000001E-3</v>
      </c>
      <c r="J341" s="35">
        <f t="shared" si="112"/>
        <v>43763</v>
      </c>
      <c r="K341" s="2">
        <f t="shared" si="113"/>
        <v>225</v>
      </c>
      <c r="L341" s="18">
        <f t="shared" si="114"/>
        <v>225</v>
      </c>
      <c r="M341" s="12">
        <f t="shared" si="103"/>
        <v>1.0044630919999999</v>
      </c>
      <c r="N341" s="12">
        <f t="shared" ca="1" si="104"/>
        <v>1.0354558009999999</v>
      </c>
      <c r="O341" s="18">
        <f t="shared" si="115"/>
        <v>0</v>
      </c>
      <c r="P341" s="14">
        <f t="shared" ca="1" si="105"/>
        <v>35455.800999990002</v>
      </c>
      <c r="Q341" s="21">
        <f t="shared" si="106"/>
        <v>0</v>
      </c>
      <c r="R341" s="14">
        <f t="shared" si="107"/>
        <v>0</v>
      </c>
      <c r="S341" s="4" t="str">
        <f t="shared" si="116"/>
        <v>J=</v>
      </c>
      <c r="T341" s="35">
        <f t="shared" si="117"/>
        <v>44119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3">
        <f t="shared" si="108"/>
        <v>44093</v>
      </c>
      <c r="B342" s="73">
        <f t="shared" ca="1" si="118"/>
        <v>1035553.629</v>
      </c>
      <c r="C342" s="7">
        <f t="shared" si="109"/>
        <v>1000000</v>
      </c>
      <c r="D342" s="13">
        <f ca="1">IF(A342&lt;$B$1,VLOOKUP(A342,[1]DI!$A$4:$B$15000,2,FALSE),0)</f>
        <v>0</v>
      </c>
      <c r="E342" s="14">
        <f t="shared" ca="1" si="101"/>
        <v>1</v>
      </c>
      <c r="F342" s="14">
        <f ca="1">(TRUNC(PRODUCT($E$12:$E341),16))</f>
        <v>1.0309319916636701</v>
      </c>
      <c r="G342" s="14">
        <f t="shared" si="110"/>
        <v>1</v>
      </c>
      <c r="H342" s="14">
        <f t="shared" ca="1" si="102"/>
        <v>1.03093199</v>
      </c>
      <c r="I342" s="13">
        <f t="shared" si="111"/>
        <v>5.0000000000000001E-3</v>
      </c>
      <c r="J342" s="35">
        <f t="shared" si="112"/>
        <v>43763</v>
      </c>
      <c r="K342" s="2">
        <f t="shared" si="113"/>
        <v>225</v>
      </c>
      <c r="L342" s="18">
        <f t="shared" si="114"/>
        <v>226</v>
      </c>
      <c r="M342" s="12">
        <f t="shared" si="103"/>
        <v>1.0044829719999999</v>
      </c>
      <c r="N342" s="12">
        <f t="shared" ca="1" si="104"/>
        <v>1.035553629</v>
      </c>
      <c r="O342" s="18">
        <f t="shared" si="115"/>
        <v>0</v>
      </c>
      <c r="P342" s="14">
        <f t="shared" ca="1" si="105"/>
        <v>35553.629000000001</v>
      </c>
      <c r="Q342" s="21">
        <f t="shared" si="106"/>
        <v>0</v>
      </c>
      <c r="R342" s="14">
        <f t="shared" si="107"/>
        <v>0</v>
      </c>
      <c r="S342" s="4" t="str">
        <f t="shared" si="116"/>
        <v>J=</v>
      </c>
      <c r="T342" s="35">
        <f t="shared" si="117"/>
        <v>44119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3">
        <f t="shared" si="108"/>
        <v>44094</v>
      </c>
      <c r="B343" s="73">
        <f t="shared" ca="1" si="118"/>
        <v>1035553.629</v>
      </c>
      <c r="C343" s="7">
        <f t="shared" si="109"/>
        <v>1000000</v>
      </c>
      <c r="D343" s="13">
        <f ca="1">IF(A343&lt;$B$1,VLOOKUP(A343,[1]DI!$A$4:$B$15000,2,FALSE),0)</f>
        <v>0</v>
      </c>
      <c r="E343" s="14">
        <f t="shared" ca="1" si="101"/>
        <v>1</v>
      </c>
      <c r="F343" s="14">
        <f ca="1">(TRUNC(PRODUCT($E$12:$E342),16))</f>
        <v>1.0309319916636701</v>
      </c>
      <c r="G343" s="14">
        <f t="shared" si="110"/>
        <v>1</v>
      </c>
      <c r="H343" s="14">
        <f t="shared" ca="1" si="102"/>
        <v>1.03093199</v>
      </c>
      <c r="I343" s="13">
        <f t="shared" si="111"/>
        <v>5.0000000000000001E-3</v>
      </c>
      <c r="J343" s="35">
        <f t="shared" si="112"/>
        <v>43763</v>
      </c>
      <c r="K343" s="2">
        <f t="shared" si="113"/>
        <v>225</v>
      </c>
      <c r="L343" s="18">
        <f t="shared" si="114"/>
        <v>226</v>
      </c>
      <c r="M343" s="12">
        <f t="shared" si="103"/>
        <v>1.0044829719999999</v>
      </c>
      <c r="N343" s="12">
        <f t="shared" ca="1" si="104"/>
        <v>1.035553629</v>
      </c>
      <c r="O343" s="18">
        <f t="shared" si="115"/>
        <v>0</v>
      </c>
      <c r="P343" s="14">
        <f t="shared" ca="1" si="105"/>
        <v>35553.629000000001</v>
      </c>
      <c r="Q343" s="21">
        <f t="shared" si="106"/>
        <v>0</v>
      </c>
      <c r="R343" s="14">
        <f t="shared" si="107"/>
        <v>0</v>
      </c>
      <c r="S343" s="4" t="str">
        <f t="shared" si="116"/>
        <v>J=</v>
      </c>
      <c r="T343" s="35">
        <f t="shared" si="117"/>
        <v>44119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3">
        <f t="shared" si="108"/>
        <v>44095</v>
      </c>
      <c r="B344" s="73">
        <f t="shared" ca="1" si="118"/>
        <v>1035553.629</v>
      </c>
      <c r="C344" s="7">
        <f t="shared" si="109"/>
        <v>1000000</v>
      </c>
      <c r="D344" s="13">
        <f ca="1">IF(A344&lt;$B$1,VLOOKUP(A344,[1]DI!$A$4:$B$15000,2,FALSE),0)</f>
        <v>1.9000000000000006E-2</v>
      </c>
      <c r="E344" s="14">
        <f t="shared" ca="1" si="101"/>
        <v>1.0000746899999999</v>
      </c>
      <c r="F344" s="14">
        <f ca="1">(TRUNC(PRODUCT($E$12:$E343),16))</f>
        <v>1.0309319916636701</v>
      </c>
      <c r="G344" s="14">
        <f t="shared" si="110"/>
        <v>1</v>
      </c>
      <c r="H344" s="14">
        <f t="shared" ca="1" si="102"/>
        <v>1.03093199</v>
      </c>
      <c r="I344" s="13">
        <f t="shared" si="111"/>
        <v>5.0000000000000001E-3</v>
      </c>
      <c r="J344" s="35">
        <f t="shared" si="112"/>
        <v>43763</v>
      </c>
      <c r="K344" s="2">
        <f t="shared" si="113"/>
        <v>226</v>
      </c>
      <c r="L344" s="18">
        <f t="shared" si="114"/>
        <v>226</v>
      </c>
      <c r="M344" s="12">
        <f t="shared" si="103"/>
        <v>1.0044829719999999</v>
      </c>
      <c r="N344" s="12">
        <f t="shared" ca="1" si="104"/>
        <v>1.035553629</v>
      </c>
      <c r="O344" s="18">
        <f t="shared" si="115"/>
        <v>0</v>
      </c>
      <c r="P344" s="14">
        <f t="shared" ca="1" si="105"/>
        <v>35553.629000000001</v>
      </c>
      <c r="Q344" s="21">
        <f t="shared" si="106"/>
        <v>0</v>
      </c>
      <c r="R344" s="14">
        <f t="shared" si="107"/>
        <v>0</v>
      </c>
      <c r="S344" s="4" t="str">
        <f t="shared" si="116"/>
        <v>J=</v>
      </c>
      <c r="T344" s="35">
        <f t="shared" si="117"/>
        <v>44119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3">
        <f t="shared" si="108"/>
        <v>44096</v>
      </c>
      <c r="B345" s="73">
        <f t="shared" ca="1" si="118"/>
        <v>1035651.472</v>
      </c>
      <c r="C345" s="7">
        <f t="shared" si="109"/>
        <v>1000000</v>
      </c>
      <c r="D345" s="13">
        <f ca="1">IF(A345&lt;$B$1,VLOOKUP(A345,[1]DI!$A$4:$B$15000,2,FALSE),0)</f>
        <v>1.9000000000000006E-2</v>
      </c>
      <c r="E345" s="14">
        <f t="shared" ca="1" si="101"/>
        <v>1.0000746899999999</v>
      </c>
      <c r="F345" s="14">
        <f ca="1">(TRUNC(PRODUCT($E$12:$E344),16))</f>
        <v>1.0310089919741301</v>
      </c>
      <c r="G345" s="14">
        <f t="shared" si="110"/>
        <v>1</v>
      </c>
      <c r="H345" s="14">
        <f t="shared" ca="1" si="102"/>
        <v>1.0310089899999999</v>
      </c>
      <c r="I345" s="13">
        <f t="shared" si="111"/>
        <v>5.0000000000000001E-3</v>
      </c>
      <c r="J345" s="35">
        <f t="shared" si="112"/>
        <v>43763</v>
      </c>
      <c r="K345" s="2">
        <f t="shared" si="113"/>
        <v>227</v>
      </c>
      <c r="L345" s="18">
        <f t="shared" si="114"/>
        <v>227</v>
      </c>
      <c r="M345" s="12">
        <f t="shared" si="103"/>
        <v>1.004502853</v>
      </c>
      <c r="N345" s="12">
        <f t="shared" ca="1" si="104"/>
        <v>1.0356514720000001</v>
      </c>
      <c r="O345" s="18">
        <f t="shared" si="115"/>
        <v>0</v>
      </c>
      <c r="P345" s="14">
        <f t="shared" ca="1" si="105"/>
        <v>35651.472000000002</v>
      </c>
      <c r="Q345" s="21">
        <f t="shared" si="106"/>
        <v>0</v>
      </c>
      <c r="R345" s="14">
        <f t="shared" si="107"/>
        <v>0</v>
      </c>
      <c r="S345" s="4" t="str">
        <f t="shared" si="116"/>
        <v>J=</v>
      </c>
      <c r="T345" s="35">
        <f t="shared" si="117"/>
        <v>44119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3">
        <f t="shared" si="108"/>
        <v>44097</v>
      </c>
      <c r="B346" s="73">
        <f t="shared" ca="1" si="118"/>
        <v>1035749.328</v>
      </c>
      <c r="C346" s="7">
        <f t="shared" si="109"/>
        <v>1000000</v>
      </c>
      <c r="D346" s="13">
        <f ca="1">IF(A346&lt;$B$1,VLOOKUP(A346,[1]DI!$A$4:$B$15000,2,FALSE),0)</f>
        <v>1.9000000000000006E-2</v>
      </c>
      <c r="E346" s="14">
        <f t="shared" ca="1" si="101"/>
        <v>1.0000746899999999</v>
      </c>
      <c r="F346" s="14">
        <f ca="1">(TRUNC(PRODUCT($E$12:$E345),16))</f>
        <v>1.0310859980357401</v>
      </c>
      <c r="G346" s="14">
        <f t="shared" si="110"/>
        <v>1</v>
      </c>
      <c r="H346" s="14">
        <f t="shared" ca="1" si="102"/>
        <v>1.0310859999999999</v>
      </c>
      <c r="I346" s="13">
        <f t="shared" si="111"/>
        <v>5.0000000000000001E-3</v>
      </c>
      <c r="J346" s="35">
        <f t="shared" si="112"/>
        <v>43763</v>
      </c>
      <c r="K346" s="2">
        <f t="shared" si="113"/>
        <v>228</v>
      </c>
      <c r="L346" s="18">
        <f t="shared" si="114"/>
        <v>228</v>
      </c>
      <c r="M346" s="12">
        <f t="shared" si="103"/>
        <v>1.004522734</v>
      </c>
      <c r="N346" s="12">
        <f t="shared" ca="1" si="104"/>
        <v>1.0357493280000001</v>
      </c>
      <c r="O346" s="18">
        <f t="shared" si="115"/>
        <v>0</v>
      </c>
      <c r="P346" s="14">
        <f t="shared" ca="1" si="105"/>
        <v>35749.328000000001</v>
      </c>
      <c r="Q346" s="21">
        <f t="shared" si="106"/>
        <v>0</v>
      </c>
      <c r="R346" s="14">
        <f t="shared" si="107"/>
        <v>0</v>
      </c>
      <c r="S346" s="4" t="str">
        <f t="shared" si="116"/>
        <v>J=</v>
      </c>
      <c r="T346" s="35">
        <f t="shared" si="117"/>
        <v>44119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3">
        <f t="shared" si="108"/>
        <v>44098</v>
      </c>
      <c r="B347" s="73">
        <f t="shared" ca="1" si="118"/>
        <v>1035847.188</v>
      </c>
      <c r="C347" s="7">
        <f t="shared" si="109"/>
        <v>1000000</v>
      </c>
      <c r="D347" s="13">
        <f ca="1">IF(A347&lt;$B$1,VLOOKUP(A347,[1]DI!$A$4:$B$15000,2,FALSE),0)</f>
        <v>1.9000000000000006E-2</v>
      </c>
      <c r="E347" s="14">
        <f t="shared" ca="1" si="101"/>
        <v>1.0000746899999999</v>
      </c>
      <c r="F347" s="14">
        <f ca="1">(TRUNC(PRODUCT($E$12:$E346),16))</f>
        <v>1.0311630098489299</v>
      </c>
      <c r="G347" s="14">
        <f t="shared" si="110"/>
        <v>1</v>
      </c>
      <c r="H347" s="14">
        <f t="shared" ca="1" si="102"/>
        <v>1.03116301</v>
      </c>
      <c r="I347" s="13">
        <f t="shared" si="111"/>
        <v>5.0000000000000001E-3</v>
      </c>
      <c r="J347" s="35">
        <f t="shared" si="112"/>
        <v>43763</v>
      </c>
      <c r="K347" s="2">
        <f t="shared" si="113"/>
        <v>229</v>
      </c>
      <c r="L347" s="18">
        <f t="shared" si="114"/>
        <v>229</v>
      </c>
      <c r="M347" s="12">
        <f t="shared" si="103"/>
        <v>1.0045426159999999</v>
      </c>
      <c r="N347" s="12">
        <f t="shared" ca="1" si="104"/>
        <v>1.035847188</v>
      </c>
      <c r="O347" s="18">
        <f t="shared" si="115"/>
        <v>0</v>
      </c>
      <c r="P347" s="14">
        <f t="shared" ca="1" si="105"/>
        <v>35847.188000000002</v>
      </c>
      <c r="Q347" s="21">
        <f t="shared" si="106"/>
        <v>0</v>
      </c>
      <c r="R347" s="14">
        <f t="shared" si="107"/>
        <v>0</v>
      </c>
      <c r="S347" s="4" t="str">
        <f t="shared" si="116"/>
        <v>J=</v>
      </c>
      <c r="T347" s="35">
        <f t="shared" si="117"/>
        <v>44119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3">
        <f t="shared" si="108"/>
        <v>44099</v>
      </c>
      <c r="B348" s="73">
        <f t="shared" ca="1" si="118"/>
        <v>1035945.061</v>
      </c>
      <c r="C348" s="7">
        <f t="shared" si="109"/>
        <v>1000000</v>
      </c>
      <c r="D348" s="13">
        <f ca="1">IF(A348&lt;$B$1,VLOOKUP(A348,[1]DI!$A$4:$B$15000,2,FALSE),0)</f>
        <v>1.9000000000000006E-2</v>
      </c>
      <c r="E348" s="14">
        <f t="shared" ca="1" si="101"/>
        <v>1.0000746899999999</v>
      </c>
      <c r="F348" s="14">
        <f ca="1">(TRUNC(PRODUCT($E$12:$E347),16))</f>
        <v>1.03124002741413</v>
      </c>
      <c r="G348" s="14">
        <f t="shared" si="110"/>
        <v>1</v>
      </c>
      <c r="H348" s="14">
        <f t="shared" ca="1" si="102"/>
        <v>1.03124003</v>
      </c>
      <c r="I348" s="13">
        <f t="shared" si="111"/>
        <v>5.0000000000000001E-3</v>
      </c>
      <c r="J348" s="35">
        <f t="shared" si="112"/>
        <v>43763</v>
      </c>
      <c r="K348" s="2">
        <f t="shared" si="113"/>
        <v>230</v>
      </c>
      <c r="L348" s="18">
        <f t="shared" si="114"/>
        <v>230</v>
      </c>
      <c r="M348" s="12">
        <f t="shared" si="103"/>
        <v>1.0045624980000001</v>
      </c>
      <c r="N348" s="12">
        <f t="shared" ca="1" si="104"/>
        <v>1.0359450610000001</v>
      </c>
      <c r="O348" s="18">
        <f t="shared" si="115"/>
        <v>0</v>
      </c>
      <c r="P348" s="14">
        <f t="shared" ca="1" si="105"/>
        <v>35945.061000000002</v>
      </c>
      <c r="Q348" s="21">
        <f t="shared" si="106"/>
        <v>0</v>
      </c>
      <c r="R348" s="14">
        <f t="shared" si="107"/>
        <v>0</v>
      </c>
      <c r="S348" s="4" t="str">
        <f t="shared" si="116"/>
        <v>J=</v>
      </c>
      <c r="T348" s="35">
        <f t="shared" si="117"/>
        <v>44119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3">
        <f t="shared" si="108"/>
        <v>44100</v>
      </c>
      <c r="B349" s="73">
        <f t="shared" ca="1" si="118"/>
        <v>1036042.93699999</v>
      </c>
      <c r="C349" s="7">
        <f t="shared" si="109"/>
        <v>1000000</v>
      </c>
      <c r="D349" s="13">
        <f ca="1">IF(A349&lt;$B$1,VLOOKUP(A349,[1]DI!$A$4:$B$15000,2,FALSE),0)</f>
        <v>0</v>
      </c>
      <c r="E349" s="14">
        <f t="shared" ca="1" si="101"/>
        <v>1</v>
      </c>
      <c r="F349" s="14">
        <f ca="1">(TRUNC(PRODUCT($E$12:$E348),16))</f>
        <v>1.0313170507317799</v>
      </c>
      <c r="G349" s="14">
        <f t="shared" si="110"/>
        <v>1</v>
      </c>
      <c r="H349" s="14">
        <f t="shared" ca="1" si="102"/>
        <v>1.03131705</v>
      </c>
      <c r="I349" s="13">
        <f t="shared" si="111"/>
        <v>5.0000000000000001E-3</v>
      </c>
      <c r="J349" s="35">
        <f t="shared" si="112"/>
        <v>43763</v>
      </c>
      <c r="K349" s="2">
        <f t="shared" si="113"/>
        <v>230</v>
      </c>
      <c r="L349" s="18">
        <f t="shared" si="114"/>
        <v>231</v>
      </c>
      <c r="M349" s="12">
        <f t="shared" si="103"/>
        <v>1.00458238</v>
      </c>
      <c r="N349" s="12">
        <f t="shared" ca="1" si="104"/>
        <v>1.0360429369999999</v>
      </c>
      <c r="O349" s="18">
        <f t="shared" si="115"/>
        <v>0</v>
      </c>
      <c r="P349" s="14">
        <f t="shared" ca="1" si="105"/>
        <v>36042.936999990001</v>
      </c>
      <c r="Q349" s="21">
        <f t="shared" si="106"/>
        <v>0</v>
      </c>
      <c r="R349" s="14">
        <f t="shared" si="107"/>
        <v>0</v>
      </c>
      <c r="S349" s="4" t="str">
        <f t="shared" si="116"/>
        <v>J=</v>
      </c>
      <c r="T349" s="35">
        <f t="shared" si="117"/>
        <v>44119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3">
        <f t="shared" si="108"/>
        <v>44101</v>
      </c>
      <c r="B350" s="73">
        <f t="shared" ca="1" si="118"/>
        <v>1036042.93699999</v>
      </c>
      <c r="C350" s="7">
        <f t="shared" si="109"/>
        <v>1000000</v>
      </c>
      <c r="D350" s="13">
        <f ca="1">IF(A350&lt;$B$1,VLOOKUP(A350,[1]DI!$A$4:$B$15000,2,FALSE),0)</f>
        <v>0</v>
      </c>
      <c r="E350" s="14">
        <f t="shared" ca="1" si="101"/>
        <v>1</v>
      </c>
      <c r="F350" s="14">
        <f ca="1">(TRUNC(PRODUCT($E$12:$E349),16))</f>
        <v>1.0313170507317799</v>
      </c>
      <c r="G350" s="14">
        <f t="shared" si="110"/>
        <v>1</v>
      </c>
      <c r="H350" s="14">
        <f t="shared" ca="1" si="102"/>
        <v>1.03131705</v>
      </c>
      <c r="I350" s="13">
        <f t="shared" si="111"/>
        <v>5.0000000000000001E-3</v>
      </c>
      <c r="J350" s="35">
        <f t="shared" si="112"/>
        <v>43763</v>
      </c>
      <c r="K350" s="2">
        <f t="shared" si="113"/>
        <v>230</v>
      </c>
      <c r="L350" s="18">
        <f t="shared" si="114"/>
        <v>231</v>
      </c>
      <c r="M350" s="12">
        <f t="shared" si="103"/>
        <v>1.00458238</v>
      </c>
      <c r="N350" s="12">
        <f t="shared" ca="1" si="104"/>
        <v>1.0360429369999999</v>
      </c>
      <c r="O350" s="18">
        <f t="shared" si="115"/>
        <v>0</v>
      </c>
      <c r="P350" s="14">
        <f t="shared" ca="1" si="105"/>
        <v>36042.936999990001</v>
      </c>
      <c r="Q350" s="21">
        <f t="shared" si="106"/>
        <v>0</v>
      </c>
      <c r="R350" s="14">
        <f t="shared" si="107"/>
        <v>0</v>
      </c>
      <c r="S350" s="4" t="str">
        <f t="shared" si="116"/>
        <v>J=</v>
      </c>
      <c r="T350" s="35">
        <f t="shared" si="117"/>
        <v>44119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3">
        <f t="shared" si="108"/>
        <v>44102</v>
      </c>
      <c r="B351" s="73">
        <f t="shared" ca="1" si="118"/>
        <v>1036042.93699999</v>
      </c>
      <c r="C351" s="7">
        <f t="shared" si="109"/>
        <v>1000000</v>
      </c>
      <c r="D351" s="13">
        <f ca="1">IF(A351&lt;$B$1,VLOOKUP(A351,[1]DI!$A$4:$B$15000,2,FALSE),0)</f>
        <v>1.9000000000000006E-2</v>
      </c>
      <c r="E351" s="14">
        <f t="shared" ca="1" si="101"/>
        <v>1.0000746899999999</v>
      </c>
      <c r="F351" s="14">
        <f ca="1">(TRUNC(PRODUCT($E$12:$E350),16))</f>
        <v>1.0313170507317799</v>
      </c>
      <c r="G351" s="14">
        <f t="shared" si="110"/>
        <v>1</v>
      </c>
      <c r="H351" s="14">
        <f t="shared" ca="1" si="102"/>
        <v>1.03131705</v>
      </c>
      <c r="I351" s="13">
        <f t="shared" si="111"/>
        <v>5.0000000000000001E-3</v>
      </c>
      <c r="J351" s="35">
        <f t="shared" si="112"/>
        <v>43763</v>
      </c>
      <c r="K351" s="2">
        <f t="shared" si="113"/>
        <v>231</v>
      </c>
      <c r="L351" s="18">
        <f t="shared" si="114"/>
        <v>231</v>
      </c>
      <c r="M351" s="12">
        <f t="shared" si="103"/>
        <v>1.00458238</v>
      </c>
      <c r="N351" s="12">
        <f t="shared" ca="1" si="104"/>
        <v>1.0360429369999999</v>
      </c>
      <c r="O351" s="18">
        <f t="shared" si="115"/>
        <v>0</v>
      </c>
      <c r="P351" s="14">
        <f t="shared" ca="1" si="105"/>
        <v>36042.936999990001</v>
      </c>
      <c r="Q351" s="21">
        <f t="shared" si="106"/>
        <v>0</v>
      </c>
      <c r="R351" s="14">
        <f t="shared" si="107"/>
        <v>0</v>
      </c>
      <c r="S351" s="4" t="str">
        <f t="shared" si="116"/>
        <v>J=</v>
      </c>
      <c r="T351" s="35">
        <f t="shared" si="117"/>
        <v>44119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3">
        <f t="shared" si="108"/>
        <v>44103</v>
      </c>
      <c r="B352" s="73">
        <f t="shared" ca="1" si="118"/>
        <v>1036140.827</v>
      </c>
      <c r="C352" s="7">
        <f t="shared" si="109"/>
        <v>1000000</v>
      </c>
      <c r="D352" s="13">
        <f ca="1">IF(A352&lt;$B$1,VLOOKUP(A352,[1]DI!$A$4:$B$15000,2,FALSE),0)</f>
        <v>1.9000000000000006E-2</v>
      </c>
      <c r="E352" s="14">
        <f t="shared" ca="1" si="101"/>
        <v>1.0000746899999999</v>
      </c>
      <c r="F352" s="14">
        <f ca="1">(TRUNC(PRODUCT($E$12:$E351),16))</f>
        <v>1.0313940798023</v>
      </c>
      <c r="G352" s="14">
        <f t="shared" si="110"/>
        <v>1</v>
      </c>
      <c r="H352" s="14">
        <f t="shared" ca="1" si="102"/>
        <v>1.0313940800000001</v>
      </c>
      <c r="I352" s="13">
        <f t="shared" si="111"/>
        <v>5.0000000000000001E-3</v>
      </c>
      <c r="J352" s="35">
        <f t="shared" si="112"/>
        <v>43763</v>
      </c>
      <c r="K352" s="2">
        <f t="shared" si="113"/>
        <v>232</v>
      </c>
      <c r="L352" s="18">
        <f t="shared" si="114"/>
        <v>232</v>
      </c>
      <c r="M352" s="12">
        <f t="shared" si="103"/>
        <v>1.004602263</v>
      </c>
      <c r="N352" s="12">
        <f t="shared" ca="1" si="104"/>
        <v>1.0361408270000001</v>
      </c>
      <c r="O352" s="18">
        <f t="shared" si="115"/>
        <v>0</v>
      </c>
      <c r="P352" s="14">
        <f t="shared" ca="1" si="105"/>
        <v>36140.826999999997</v>
      </c>
      <c r="Q352" s="21">
        <f t="shared" si="106"/>
        <v>0</v>
      </c>
      <c r="R352" s="14">
        <f t="shared" si="107"/>
        <v>0</v>
      </c>
      <c r="S352" s="4" t="str">
        <f t="shared" si="116"/>
        <v>J=</v>
      </c>
      <c r="T352" s="35">
        <f t="shared" si="117"/>
        <v>44119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3">
        <f t="shared" si="108"/>
        <v>44104</v>
      </c>
      <c r="B353" s="73">
        <f t="shared" ca="1" si="118"/>
        <v>1036238.72</v>
      </c>
      <c r="C353" s="7">
        <f t="shared" si="109"/>
        <v>1000000</v>
      </c>
      <c r="D353" s="13">
        <f ca="1">IF(A353&lt;$B$1,VLOOKUP(A353,[1]DI!$A$4:$B$15000,2,FALSE),0)</f>
        <v>1.9000000000000006E-2</v>
      </c>
      <c r="E353" s="14">
        <f t="shared" ca="1" si="101"/>
        <v>1.0000746899999999</v>
      </c>
      <c r="F353" s="14">
        <f ca="1">(TRUNC(PRODUCT($E$12:$E352),16))</f>
        <v>1.03147111462612</v>
      </c>
      <c r="G353" s="14">
        <f t="shared" si="110"/>
        <v>1</v>
      </c>
      <c r="H353" s="14">
        <f t="shared" ca="1" si="102"/>
        <v>1.03147111</v>
      </c>
      <c r="I353" s="13">
        <f t="shared" si="111"/>
        <v>5.0000000000000001E-3</v>
      </c>
      <c r="J353" s="35">
        <f t="shared" si="112"/>
        <v>43763</v>
      </c>
      <c r="K353" s="2">
        <f t="shared" si="113"/>
        <v>233</v>
      </c>
      <c r="L353" s="18">
        <f t="shared" si="114"/>
        <v>233</v>
      </c>
      <c r="M353" s="12">
        <f t="shared" si="103"/>
        <v>1.004622146</v>
      </c>
      <c r="N353" s="12">
        <f t="shared" ca="1" si="104"/>
        <v>1.0362387200000001</v>
      </c>
      <c r="O353" s="18">
        <f t="shared" si="115"/>
        <v>0</v>
      </c>
      <c r="P353" s="14">
        <f t="shared" ca="1" si="105"/>
        <v>36238.720000000001</v>
      </c>
      <c r="Q353" s="21">
        <f t="shared" si="106"/>
        <v>0</v>
      </c>
      <c r="R353" s="14">
        <f t="shared" si="107"/>
        <v>0</v>
      </c>
      <c r="S353" s="4" t="str">
        <f t="shared" si="116"/>
        <v>J=</v>
      </c>
      <c r="T353" s="35">
        <f t="shared" si="117"/>
        <v>44119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3">
        <f t="shared" si="108"/>
        <v>44105</v>
      </c>
      <c r="B354" s="73">
        <f t="shared" ca="1" si="118"/>
        <v>1036336.638</v>
      </c>
      <c r="C354" s="7">
        <f t="shared" si="109"/>
        <v>1000000</v>
      </c>
      <c r="D354" s="13">
        <f ca="1">IF(A354&lt;$B$1,VLOOKUP(A354,[1]DI!$A$4:$B$15000,2,FALSE),0)</f>
        <v>1.9000000000000006E-2</v>
      </c>
      <c r="E354" s="14">
        <f t="shared" ca="1" si="101"/>
        <v>1.0000746899999999</v>
      </c>
      <c r="F354" s="14">
        <f ca="1">(TRUNC(PRODUCT($E$12:$E353),16))</f>
        <v>1.03154815520367</v>
      </c>
      <c r="G354" s="14">
        <f t="shared" si="110"/>
        <v>1</v>
      </c>
      <c r="H354" s="14">
        <f t="shared" ca="1" si="102"/>
        <v>1.03154816</v>
      </c>
      <c r="I354" s="13">
        <f t="shared" si="111"/>
        <v>5.0000000000000001E-3</v>
      </c>
      <c r="J354" s="35">
        <f t="shared" si="112"/>
        <v>43763</v>
      </c>
      <c r="K354" s="2">
        <f t="shared" si="113"/>
        <v>234</v>
      </c>
      <c r="L354" s="18">
        <f t="shared" si="114"/>
        <v>234</v>
      </c>
      <c r="M354" s="12">
        <f t="shared" si="103"/>
        <v>1.0046420300000001</v>
      </c>
      <c r="N354" s="12">
        <f t="shared" ca="1" si="104"/>
        <v>1.0363366380000001</v>
      </c>
      <c r="O354" s="18">
        <f t="shared" si="115"/>
        <v>0</v>
      </c>
      <c r="P354" s="14">
        <f t="shared" ca="1" si="105"/>
        <v>36336.637999999999</v>
      </c>
      <c r="Q354" s="21">
        <f t="shared" si="106"/>
        <v>0</v>
      </c>
      <c r="R354" s="14">
        <f t="shared" si="107"/>
        <v>0</v>
      </c>
      <c r="S354" s="4" t="str">
        <f t="shared" si="116"/>
        <v>J=</v>
      </c>
      <c r="T354" s="35">
        <f t="shared" si="117"/>
        <v>44119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3">
        <f t="shared" si="108"/>
        <v>44106</v>
      </c>
      <c r="B355" s="73">
        <f t="shared" ca="1" si="118"/>
        <v>1036434.547</v>
      </c>
      <c r="C355" s="7">
        <f t="shared" si="109"/>
        <v>1000000</v>
      </c>
      <c r="D355" s="13">
        <f ca="1">IF(A355&lt;$B$1,VLOOKUP(A355,[1]DI!$A$4:$B$15000,2,FALSE),0)</f>
        <v>1.9000000000000006E-2</v>
      </c>
      <c r="E355" s="14">
        <f t="shared" ca="1" si="101"/>
        <v>1.0000746899999999</v>
      </c>
      <c r="F355" s="14">
        <f ca="1">(TRUNC(PRODUCT($E$12:$E354),16))</f>
        <v>1.0316252015353899</v>
      </c>
      <c r="G355" s="14">
        <f t="shared" si="110"/>
        <v>1</v>
      </c>
      <c r="H355" s="14">
        <f t="shared" ca="1" si="102"/>
        <v>1.0316251999999999</v>
      </c>
      <c r="I355" s="13">
        <f t="shared" si="111"/>
        <v>5.0000000000000001E-3</v>
      </c>
      <c r="J355" s="35">
        <f t="shared" si="112"/>
        <v>43763</v>
      </c>
      <c r="K355" s="2">
        <f t="shared" si="113"/>
        <v>235</v>
      </c>
      <c r="L355" s="18">
        <f t="shared" si="114"/>
        <v>235</v>
      </c>
      <c r="M355" s="12">
        <f t="shared" si="103"/>
        <v>1.0046619130000001</v>
      </c>
      <c r="N355" s="12">
        <f t="shared" ca="1" si="104"/>
        <v>1.036434547</v>
      </c>
      <c r="O355" s="18">
        <f t="shared" si="115"/>
        <v>0</v>
      </c>
      <c r="P355" s="14">
        <f t="shared" ca="1" si="105"/>
        <v>36434.546999999999</v>
      </c>
      <c r="Q355" s="21">
        <f t="shared" si="106"/>
        <v>0</v>
      </c>
      <c r="R355" s="14">
        <f t="shared" si="107"/>
        <v>0</v>
      </c>
      <c r="S355" s="4" t="str">
        <f t="shared" si="116"/>
        <v>J=</v>
      </c>
      <c r="T355" s="35">
        <f t="shared" si="117"/>
        <v>44119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3">
        <f t="shared" si="108"/>
        <v>44107</v>
      </c>
      <c r="B356" s="73">
        <f t="shared" ca="1" si="118"/>
        <v>1036532.472</v>
      </c>
      <c r="C356" s="7">
        <f t="shared" si="109"/>
        <v>1000000</v>
      </c>
      <c r="D356" s="13">
        <f ca="1">IF(A356&lt;$B$1,VLOOKUP(A356,[1]DI!$A$4:$B$15000,2,FALSE),0)</f>
        <v>0</v>
      </c>
      <c r="E356" s="14">
        <f t="shared" ca="1" si="101"/>
        <v>1</v>
      </c>
      <c r="F356" s="14">
        <f ca="1">(TRUNC(PRODUCT($E$12:$E355),16))</f>
        <v>1.03170225362169</v>
      </c>
      <c r="G356" s="14">
        <f t="shared" si="110"/>
        <v>1</v>
      </c>
      <c r="H356" s="14">
        <f t="shared" ca="1" si="102"/>
        <v>1.0317022499999999</v>
      </c>
      <c r="I356" s="13">
        <f t="shared" si="111"/>
        <v>5.0000000000000001E-3</v>
      </c>
      <c r="J356" s="35">
        <f t="shared" si="112"/>
        <v>43763</v>
      </c>
      <c r="K356" s="2">
        <f t="shared" si="113"/>
        <v>235</v>
      </c>
      <c r="L356" s="18">
        <f t="shared" si="114"/>
        <v>236</v>
      </c>
      <c r="M356" s="12">
        <f t="shared" si="103"/>
        <v>1.004681798</v>
      </c>
      <c r="N356" s="12">
        <f t="shared" ca="1" si="104"/>
        <v>1.036532472</v>
      </c>
      <c r="O356" s="18">
        <f t="shared" si="115"/>
        <v>0</v>
      </c>
      <c r="P356" s="14">
        <f t="shared" ca="1" si="105"/>
        <v>36532.472000000002</v>
      </c>
      <c r="Q356" s="21">
        <f t="shared" si="106"/>
        <v>0</v>
      </c>
      <c r="R356" s="14">
        <f t="shared" si="107"/>
        <v>0</v>
      </c>
      <c r="S356" s="4" t="str">
        <f t="shared" si="116"/>
        <v>J=</v>
      </c>
      <c r="T356" s="35">
        <f t="shared" si="117"/>
        <v>44119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3">
        <f t="shared" si="108"/>
        <v>44108</v>
      </c>
      <c r="B357" s="73">
        <f t="shared" ca="1" si="118"/>
        <v>1036532.472</v>
      </c>
      <c r="C357" s="7">
        <f t="shared" si="109"/>
        <v>1000000</v>
      </c>
      <c r="D357" s="13">
        <f ca="1">IF(A357&lt;$B$1,VLOOKUP(A357,[1]DI!$A$4:$B$15000,2,FALSE),0)</f>
        <v>0</v>
      </c>
      <c r="E357" s="14">
        <f t="shared" ca="1" si="101"/>
        <v>1</v>
      </c>
      <c r="F357" s="14">
        <f ca="1">(TRUNC(PRODUCT($E$12:$E356),16))</f>
        <v>1.03170225362169</v>
      </c>
      <c r="G357" s="14">
        <f t="shared" si="110"/>
        <v>1</v>
      </c>
      <c r="H357" s="14">
        <f t="shared" ca="1" si="102"/>
        <v>1.0317022499999999</v>
      </c>
      <c r="I357" s="13">
        <f t="shared" si="111"/>
        <v>5.0000000000000001E-3</v>
      </c>
      <c r="J357" s="35">
        <f t="shared" si="112"/>
        <v>43763</v>
      </c>
      <c r="K357" s="2">
        <f t="shared" si="113"/>
        <v>235</v>
      </c>
      <c r="L357" s="18">
        <f t="shared" si="114"/>
        <v>236</v>
      </c>
      <c r="M357" s="12">
        <f t="shared" si="103"/>
        <v>1.004681798</v>
      </c>
      <c r="N357" s="12">
        <f t="shared" ca="1" si="104"/>
        <v>1.036532472</v>
      </c>
      <c r="O357" s="18">
        <f t="shared" si="115"/>
        <v>0</v>
      </c>
      <c r="P357" s="14">
        <f t="shared" ca="1" si="105"/>
        <v>36532.472000000002</v>
      </c>
      <c r="Q357" s="21">
        <f t="shared" si="106"/>
        <v>0</v>
      </c>
      <c r="R357" s="14">
        <f t="shared" si="107"/>
        <v>0</v>
      </c>
      <c r="S357" s="4" t="str">
        <f t="shared" si="116"/>
        <v>J=</v>
      </c>
      <c r="T357" s="35">
        <f t="shared" si="117"/>
        <v>44119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3">
        <f t="shared" si="108"/>
        <v>44109</v>
      </c>
      <c r="B358" s="73">
        <f t="shared" ca="1" si="118"/>
        <v>1036532.472</v>
      </c>
      <c r="C358" s="7">
        <f t="shared" si="109"/>
        <v>1000000</v>
      </c>
      <c r="D358" s="13">
        <f ca="1">IF(A358&lt;$B$1,VLOOKUP(A358,[1]DI!$A$4:$B$15000,2,FALSE),0)</f>
        <v>1.9000000000000006E-2</v>
      </c>
      <c r="E358" s="14">
        <f t="shared" ca="1" si="101"/>
        <v>1.0000746899999999</v>
      </c>
      <c r="F358" s="14">
        <f ca="1">(TRUNC(PRODUCT($E$12:$E357),16))</f>
        <v>1.03170225362169</v>
      </c>
      <c r="G358" s="14">
        <f t="shared" si="110"/>
        <v>1</v>
      </c>
      <c r="H358" s="14">
        <f t="shared" ca="1" si="102"/>
        <v>1.0317022499999999</v>
      </c>
      <c r="I358" s="13">
        <f t="shared" si="111"/>
        <v>5.0000000000000001E-3</v>
      </c>
      <c r="J358" s="35">
        <f t="shared" si="112"/>
        <v>43763</v>
      </c>
      <c r="K358" s="2">
        <f t="shared" si="113"/>
        <v>236</v>
      </c>
      <c r="L358" s="18">
        <f t="shared" si="114"/>
        <v>236</v>
      </c>
      <c r="M358" s="12">
        <f t="shared" si="103"/>
        <v>1.004681798</v>
      </c>
      <c r="N358" s="12">
        <f t="shared" ca="1" si="104"/>
        <v>1.036532472</v>
      </c>
      <c r="O358" s="18">
        <f t="shared" si="115"/>
        <v>0</v>
      </c>
      <c r="P358" s="14">
        <f t="shared" ca="1" si="105"/>
        <v>36532.472000000002</v>
      </c>
      <c r="Q358" s="21">
        <f t="shared" si="106"/>
        <v>0</v>
      </c>
      <c r="R358" s="14">
        <f t="shared" si="107"/>
        <v>0</v>
      </c>
      <c r="S358" s="4" t="str">
        <f t="shared" si="116"/>
        <v>J=</v>
      </c>
      <c r="T358" s="35">
        <f t="shared" si="117"/>
        <v>44119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3">
        <f t="shared" si="108"/>
        <v>44110</v>
      </c>
      <c r="B359" s="73">
        <f t="shared" ca="1" si="118"/>
        <v>1036630.40799999</v>
      </c>
      <c r="C359" s="7">
        <f t="shared" si="109"/>
        <v>1000000</v>
      </c>
      <c r="D359" s="13">
        <f ca="1">IF(A359&lt;$B$1,VLOOKUP(A359,[1]DI!$A$4:$B$15000,2,FALSE),0)</f>
        <v>1.9000000000000006E-2</v>
      </c>
      <c r="E359" s="14">
        <f t="shared" ca="1" si="101"/>
        <v>1.0000746899999999</v>
      </c>
      <c r="F359" s="14">
        <f ca="1">(TRUNC(PRODUCT($E$12:$E358),16))</f>
        <v>1.0317793114630101</v>
      </c>
      <c r="G359" s="14">
        <f t="shared" si="110"/>
        <v>1</v>
      </c>
      <c r="H359" s="14">
        <f t="shared" ca="1" si="102"/>
        <v>1.0317793099999999</v>
      </c>
      <c r="I359" s="13">
        <f t="shared" si="111"/>
        <v>5.0000000000000001E-3</v>
      </c>
      <c r="J359" s="35">
        <f t="shared" si="112"/>
        <v>43763</v>
      </c>
      <c r="K359" s="2">
        <f t="shared" si="113"/>
        <v>237</v>
      </c>
      <c r="L359" s="18">
        <f t="shared" si="114"/>
        <v>237</v>
      </c>
      <c r="M359" s="12">
        <f t="shared" si="103"/>
        <v>1.0047016820000001</v>
      </c>
      <c r="N359" s="12">
        <f t="shared" ca="1" si="104"/>
        <v>1.0366304079999999</v>
      </c>
      <c r="O359" s="18">
        <f t="shared" si="115"/>
        <v>0</v>
      </c>
      <c r="P359" s="14">
        <f t="shared" ca="1" si="105"/>
        <v>36630.407999989999</v>
      </c>
      <c r="Q359" s="21">
        <f t="shared" si="106"/>
        <v>0</v>
      </c>
      <c r="R359" s="14">
        <f t="shared" si="107"/>
        <v>0</v>
      </c>
      <c r="S359" s="4" t="str">
        <f t="shared" si="116"/>
        <v>J=</v>
      </c>
      <c r="T359" s="35">
        <f t="shared" si="117"/>
        <v>44119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3">
        <f t="shared" si="108"/>
        <v>44111</v>
      </c>
      <c r="B360" s="73">
        <f t="shared" ca="1" si="118"/>
        <v>1036728.35999999</v>
      </c>
      <c r="C360" s="7">
        <f t="shared" si="109"/>
        <v>1000000</v>
      </c>
      <c r="D360" s="13">
        <f ca="1">IF(A360&lt;$B$1,VLOOKUP(A360,[1]DI!$A$4:$B$15000,2,FALSE),0)</f>
        <v>1.9000000000000006E-2</v>
      </c>
      <c r="E360" s="14">
        <f t="shared" ca="1" si="101"/>
        <v>1.0000746899999999</v>
      </c>
      <c r="F360" s="14">
        <f ca="1">(TRUNC(PRODUCT($E$12:$E359),16))</f>
        <v>1.03185637505978</v>
      </c>
      <c r="G360" s="14">
        <f t="shared" si="110"/>
        <v>1</v>
      </c>
      <c r="H360" s="14">
        <f t="shared" ca="1" si="102"/>
        <v>1.03185638</v>
      </c>
      <c r="I360" s="13">
        <f t="shared" si="111"/>
        <v>5.0000000000000001E-3</v>
      </c>
      <c r="J360" s="35">
        <f t="shared" si="112"/>
        <v>43763</v>
      </c>
      <c r="K360" s="2">
        <f t="shared" si="113"/>
        <v>238</v>
      </c>
      <c r="L360" s="18">
        <f t="shared" si="114"/>
        <v>238</v>
      </c>
      <c r="M360" s="12">
        <f t="shared" si="103"/>
        <v>1.0047215679999999</v>
      </c>
      <c r="N360" s="12">
        <f t="shared" ca="1" si="104"/>
        <v>1.0367283599999999</v>
      </c>
      <c r="O360" s="18">
        <f t="shared" si="115"/>
        <v>0</v>
      </c>
      <c r="P360" s="14">
        <f t="shared" ca="1" si="105"/>
        <v>36728.359999990003</v>
      </c>
      <c r="Q360" s="21">
        <f t="shared" si="106"/>
        <v>0</v>
      </c>
      <c r="R360" s="14">
        <f t="shared" si="107"/>
        <v>0</v>
      </c>
      <c r="S360" s="4" t="str">
        <f t="shared" si="116"/>
        <v>J=</v>
      </c>
      <c r="T360" s="35">
        <f t="shared" si="117"/>
        <v>44119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3">
        <f t="shared" si="108"/>
        <v>44112</v>
      </c>
      <c r="B361" s="73">
        <f t="shared" ca="1" si="118"/>
        <v>1036826.304</v>
      </c>
      <c r="C361" s="7">
        <f t="shared" si="109"/>
        <v>1000000</v>
      </c>
      <c r="D361" s="13">
        <f ca="1">IF(A361&lt;$B$1,VLOOKUP(A361,[1]DI!$A$4:$B$15000,2,FALSE),0)</f>
        <v>1.9000000000000006E-2</v>
      </c>
      <c r="E361" s="14">
        <f t="shared" ca="1" si="101"/>
        <v>1.0000746899999999</v>
      </c>
      <c r="F361" s="14">
        <f ca="1">(TRUNC(PRODUCT($E$12:$E360),16))</f>
        <v>1.0319334444124399</v>
      </c>
      <c r="G361" s="14">
        <f t="shared" si="110"/>
        <v>1</v>
      </c>
      <c r="H361" s="14">
        <f t="shared" ca="1" si="102"/>
        <v>1.03193344</v>
      </c>
      <c r="I361" s="13">
        <f t="shared" si="111"/>
        <v>5.0000000000000001E-3</v>
      </c>
      <c r="J361" s="35">
        <f t="shared" si="112"/>
        <v>43763</v>
      </c>
      <c r="K361" s="2">
        <f t="shared" si="113"/>
        <v>239</v>
      </c>
      <c r="L361" s="18">
        <f t="shared" si="114"/>
        <v>239</v>
      </c>
      <c r="M361" s="12">
        <f t="shared" si="103"/>
        <v>1.0047414530000001</v>
      </c>
      <c r="N361" s="12">
        <f t="shared" ca="1" si="104"/>
        <v>1.0368263040000001</v>
      </c>
      <c r="O361" s="18">
        <f t="shared" si="115"/>
        <v>0</v>
      </c>
      <c r="P361" s="14">
        <f t="shared" ca="1" si="105"/>
        <v>36826.303999999996</v>
      </c>
      <c r="Q361" s="21">
        <f t="shared" si="106"/>
        <v>0</v>
      </c>
      <c r="R361" s="14">
        <f t="shared" si="107"/>
        <v>0</v>
      </c>
      <c r="S361" s="4" t="str">
        <f t="shared" si="116"/>
        <v>J=</v>
      </c>
      <c r="T361" s="35">
        <f t="shared" si="117"/>
        <v>44119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3">
        <f t="shared" si="108"/>
        <v>44113</v>
      </c>
      <c r="B362" s="73">
        <f t="shared" ca="1" si="118"/>
        <v>1036924.272</v>
      </c>
      <c r="C362" s="7">
        <f t="shared" si="109"/>
        <v>1000000</v>
      </c>
      <c r="D362" s="13">
        <f ca="1">IF(A362&lt;$B$1,VLOOKUP(A362,[1]DI!$A$4:$B$15000,2,FALSE),0)</f>
        <v>1.9000000000000006E-2</v>
      </c>
      <c r="E362" s="14">
        <f t="shared" ca="1" si="101"/>
        <v>1.0000746899999999</v>
      </c>
      <c r="F362" s="14">
        <f ca="1">(TRUNC(PRODUCT($E$12:$E361),16))</f>
        <v>1.0320105195214</v>
      </c>
      <c r="G362" s="14">
        <f t="shared" si="110"/>
        <v>1</v>
      </c>
      <c r="H362" s="14">
        <f t="shared" ca="1" si="102"/>
        <v>1.03201052</v>
      </c>
      <c r="I362" s="13">
        <f t="shared" si="111"/>
        <v>5.0000000000000001E-3</v>
      </c>
      <c r="J362" s="35">
        <f t="shared" si="112"/>
        <v>43763</v>
      </c>
      <c r="K362" s="2">
        <f t="shared" si="113"/>
        <v>240</v>
      </c>
      <c r="L362" s="18">
        <f t="shared" si="114"/>
        <v>240</v>
      </c>
      <c r="M362" s="12">
        <f t="shared" si="103"/>
        <v>1.0047613390000001</v>
      </c>
      <c r="N362" s="12">
        <f t="shared" ca="1" si="104"/>
        <v>1.036924272</v>
      </c>
      <c r="O362" s="18">
        <f t="shared" si="115"/>
        <v>0</v>
      </c>
      <c r="P362" s="14">
        <f t="shared" ca="1" si="105"/>
        <v>36924.271999999997</v>
      </c>
      <c r="Q362" s="21">
        <f t="shared" si="106"/>
        <v>0</v>
      </c>
      <c r="R362" s="14">
        <f t="shared" si="107"/>
        <v>0</v>
      </c>
      <c r="S362" s="4" t="str">
        <f t="shared" si="116"/>
        <v>J=</v>
      </c>
      <c r="T362" s="35">
        <f t="shared" si="117"/>
        <v>44119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3">
        <f t="shared" si="108"/>
        <v>44114</v>
      </c>
      <c r="B363" s="73">
        <f t="shared" ca="1" si="118"/>
        <v>1037022.243</v>
      </c>
      <c r="C363" s="7">
        <f t="shared" si="109"/>
        <v>1000000</v>
      </c>
      <c r="D363" s="13">
        <f ca="1">IF(A363&lt;$B$1,VLOOKUP(A363,[1]DI!$A$4:$B$15000,2,FALSE),0)</f>
        <v>0</v>
      </c>
      <c r="E363" s="14">
        <f t="shared" ca="1" si="101"/>
        <v>1</v>
      </c>
      <c r="F363" s="14">
        <f ca="1">(TRUNC(PRODUCT($E$12:$E362),16))</f>
        <v>1.0320876003871</v>
      </c>
      <c r="G363" s="14">
        <f t="shared" si="110"/>
        <v>1</v>
      </c>
      <c r="H363" s="14">
        <f t="shared" ca="1" si="102"/>
        <v>1.0320876000000001</v>
      </c>
      <c r="I363" s="13">
        <f t="shared" si="111"/>
        <v>5.0000000000000001E-3</v>
      </c>
      <c r="J363" s="35">
        <f t="shared" si="112"/>
        <v>43763</v>
      </c>
      <c r="K363" s="2">
        <f t="shared" si="113"/>
        <v>240</v>
      </c>
      <c r="L363" s="18">
        <f t="shared" si="114"/>
        <v>241</v>
      </c>
      <c r="M363" s="12">
        <f t="shared" si="103"/>
        <v>1.0047812249999999</v>
      </c>
      <c r="N363" s="12">
        <f t="shared" ca="1" si="104"/>
        <v>1.037022243</v>
      </c>
      <c r="O363" s="18">
        <f t="shared" si="115"/>
        <v>0</v>
      </c>
      <c r="P363" s="14">
        <f t="shared" ca="1" si="105"/>
        <v>37022.243000000002</v>
      </c>
      <c r="Q363" s="21">
        <f t="shared" si="106"/>
        <v>0</v>
      </c>
      <c r="R363" s="14">
        <f t="shared" si="107"/>
        <v>0</v>
      </c>
      <c r="S363" s="4" t="str">
        <f t="shared" si="116"/>
        <v>J=</v>
      </c>
      <c r="T363" s="35">
        <f t="shared" si="117"/>
        <v>44119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3">
        <f t="shared" si="108"/>
        <v>44115</v>
      </c>
      <c r="B364" s="73">
        <f t="shared" ca="1" si="118"/>
        <v>1037022.243</v>
      </c>
      <c r="C364" s="7">
        <f t="shared" si="109"/>
        <v>1000000</v>
      </c>
      <c r="D364" s="13">
        <f ca="1">IF(A364&lt;$B$1,VLOOKUP(A364,[1]DI!$A$4:$B$15000,2,FALSE),0)</f>
        <v>0</v>
      </c>
      <c r="E364" s="14">
        <f t="shared" ca="1" si="101"/>
        <v>1</v>
      </c>
      <c r="F364" s="14">
        <f ca="1">(TRUNC(PRODUCT($E$12:$E363),16))</f>
        <v>1.0320876003871</v>
      </c>
      <c r="G364" s="14">
        <f t="shared" si="110"/>
        <v>1</v>
      </c>
      <c r="H364" s="14">
        <f t="shared" ca="1" si="102"/>
        <v>1.0320876000000001</v>
      </c>
      <c r="I364" s="13">
        <f t="shared" si="111"/>
        <v>5.0000000000000001E-3</v>
      </c>
      <c r="J364" s="35">
        <f t="shared" si="112"/>
        <v>43763</v>
      </c>
      <c r="K364" s="2">
        <f t="shared" si="113"/>
        <v>240</v>
      </c>
      <c r="L364" s="18">
        <f t="shared" si="114"/>
        <v>241</v>
      </c>
      <c r="M364" s="12">
        <f t="shared" si="103"/>
        <v>1.0047812249999999</v>
      </c>
      <c r="N364" s="12">
        <f t="shared" ca="1" si="104"/>
        <v>1.037022243</v>
      </c>
      <c r="O364" s="18">
        <f t="shared" si="115"/>
        <v>0</v>
      </c>
      <c r="P364" s="14">
        <f t="shared" ca="1" si="105"/>
        <v>37022.243000000002</v>
      </c>
      <c r="Q364" s="21">
        <f t="shared" si="106"/>
        <v>0</v>
      </c>
      <c r="R364" s="14">
        <f t="shared" si="107"/>
        <v>0</v>
      </c>
      <c r="S364" s="4" t="str">
        <f t="shared" si="116"/>
        <v>J=</v>
      </c>
      <c r="T364" s="35">
        <f t="shared" si="117"/>
        <v>44119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3">
        <f t="shared" si="108"/>
        <v>44116</v>
      </c>
      <c r="B365" s="73">
        <f t="shared" ca="1" si="118"/>
        <v>1037022.243</v>
      </c>
      <c r="C365" s="7">
        <f t="shared" si="109"/>
        <v>1000000</v>
      </c>
      <c r="D365" s="13">
        <f ca="1">IF(A365&lt;$B$1,VLOOKUP(A365,[1]DI!$A$4:$B$15000,2,FALSE),0)</f>
        <v>0</v>
      </c>
      <c r="E365" s="14">
        <f t="shared" ca="1" si="101"/>
        <v>1</v>
      </c>
      <c r="F365" s="14">
        <f ca="1">(TRUNC(PRODUCT($E$12:$E364),16))</f>
        <v>1.0320876003871</v>
      </c>
      <c r="G365" s="14">
        <f t="shared" si="110"/>
        <v>1</v>
      </c>
      <c r="H365" s="14">
        <f t="shared" ca="1" si="102"/>
        <v>1.0320876000000001</v>
      </c>
      <c r="I365" s="13">
        <f t="shared" si="111"/>
        <v>5.0000000000000001E-3</v>
      </c>
      <c r="J365" s="35">
        <f t="shared" si="112"/>
        <v>43763</v>
      </c>
      <c r="K365" s="2">
        <f t="shared" si="113"/>
        <v>240</v>
      </c>
      <c r="L365" s="18">
        <f t="shared" si="114"/>
        <v>241</v>
      </c>
      <c r="M365" s="12">
        <f t="shared" si="103"/>
        <v>1.0047812249999999</v>
      </c>
      <c r="N365" s="12">
        <f t="shared" ca="1" si="104"/>
        <v>1.037022243</v>
      </c>
      <c r="O365" s="18">
        <f t="shared" si="115"/>
        <v>0</v>
      </c>
      <c r="P365" s="14">
        <f t="shared" ca="1" si="105"/>
        <v>37022.243000000002</v>
      </c>
      <c r="Q365" s="21">
        <f t="shared" si="106"/>
        <v>0</v>
      </c>
      <c r="R365" s="14">
        <f t="shared" si="107"/>
        <v>0</v>
      </c>
      <c r="S365" s="4" t="str">
        <f t="shared" si="116"/>
        <v>J=</v>
      </c>
      <c r="T365" s="35">
        <f t="shared" si="117"/>
        <v>44119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3">
        <f t="shared" si="108"/>
        <v>44117</v>
      </c>
      <c r="B366" s="73">
        <f t="shared" ca="1" si="118"/>
        <v>1037022.243</v>
      </c>
      <c r="C366" s="7">
        <f t="shared" si="109"/>
        <v>1000000</v>
      </c>
      <c r="D366" s="13">
        <f ca="1">IF(A366&lt;$B$1,VLOOKUP(A366,[1]DI!$A$4:$B$15000,2,FALSE),0)</f>
        <v>1.9000000000000006E-2</v>
      </c>
      <c r="E366" s="14">
        <f t="shared" ca="1" si="101"/>
        <v>1.0000746899999999</v>
      </c>
      <c r="F366" s="14">
        <f ca="1">(TRUNC(PRODUCT($E$12:$E365),16))</f>
        <v>1.0320876003871</v>
      </c>
      <c r="G366" s="14">
        <f t="shared" si="110"/>
        <v>1</v>
      </c>
      <c r="H366" s="14">
        <f t="shared" ca="1" si="102"/>
        <v>1.0320876000000001</v>
      </c>
      <c r="I366" s="13">
        <f t="shared" si="111"/>
        <v>5.0000000000000001E-3</v>
      </c>
      <c r="J366" s="35">
        <f t="shared" si="112"/>
        <v>43763</v>
      </c>
      <c r="K366" s="2">
        <f t="shared" si="113"/>
        <v>241</v>
      </c>
      <c r="L366" s="18">
        <f t="shared" si="114"/>
        <v>241</v>
      </c>
      <c r="M366" s="12">
        <f t="shared" si="103"/>
        <v>1.0047812249999999</v>
      </c>
      <c r="N366" s="12">
        <f t="shared" ca="1" si="104"/>
        <v>1.037022243</v>
      </c>
      <c r="O366" s="18">
        <f t="shared" si="115"/>
        <v>0</v>
      </c>
      <c r="P366" s="14">
        <f t="shared" ca="1" si="105"/>
        <v>37022.243000000002</v>
      </c>
      <c r="Q366" s="21">
        <f t="shared" si="106"/>
        <v>0</v>
      </c>
      <c r="R366" s="14">
        <f t="shared" si="107"/>
        <v>0</v>
      </c>
      <c r="S366" s="4" t="str">
        <f t="shared" si="116"/>
        <v>J=</v>
      </c>
      <c r="T366" s="35">
        <f t="shared" si="117"/>
        <v>44119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3">
        <f t="shared" si="108"/>
        <v>44118</v>
      </c>
      <c r="B367" s="73">
        <f t="shared" ca="1" si="118"/>
        <v>1037120.228</v>
      </c>
      <c r="C367" s="7">
        <f t="shared" si="109"/>
        <v>1000000</v>
      </c>
      <c r="D367" s="13">
        <f ca="1">IF(A367&lt;$B$1,VLOOKUP(A367,[1]DI!$A$4:$B$15000,2,FALSE),0)</f>
        <v>1.9000000000000006E-2</v>
      </c>
      <c r="E367" s="14">
        <f t="shared" ca="1" si="101"/>
        <v>1.0000746899999999</v>
      </c>
      <c r="F367" s="14">
        <f ca="1">(TRUNC(PRODUCT($E$12:$E366),16))</f>
        <v>1.0321646870099801</v>
      </c>
      <c r="G367" s="14">
        <f t="shared" si="110"/>
        <v>1</v>
      </c>
      <c r="H367" s="14">
        <f t="shared" ca="1" si="102"/>
        <v>1.0321646900000001</v>
      </c>
      <c r="I367" s="13">
        <f t="shared" si="111"/>
        <v>5.0000000000000001E-3</v>
      </c>
      <c r="J367" s="35">
        <f t="shared" si="112"/>
        <v>43763</v>
      </c>
      <c r="K367" s="2">
        <f t="shared" si="113"/>
        <v>242</v>
      </c>
      <c r="L367" s="18">
        <f t="shared" si="114"/>
        <v>242</v>
      </c>
      <c r="M367" s="12">
        <f t="shared" si="103"/>
        <v>1.004801112</v>
      </c>
      <c r="N367" s="12">
        <f t="shared" ca="1" si="104"/>
        <v>1.037120228</v>
      </c>
      <c r="O367" s="18">
        <f t="shared" si="115"/>
        <v>0</v>
      </c>
      <c r="P367" s="14">
        <f t="shared" ca="1" si="105"/>
        <v>37120.228000000003</v>
      </c>
      <c r="Q367" s="21">
        <f t="shared" si="106"/>
        <v>0</v>
      </c>
      <c r="R367" s="14">
        <f t="shared" si="107"/>
        <v>0</v>
      </c>
      <c r="S367" s="4" t="str">
        <f t="shared" si="116"/>
        <v>J=</v>
      </c>
      <c r="T367" s="35">
        <f t="shared" si="117"/>
        <v>44119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3">
        <f t="shared" si="108"/>
        <v>44119</v>
      </c>
      <c r="B368" s="73">
        <f t="shared" ca="1" si="118"/>
        <v>1037218.2169999901</v>
      </c>
      <c r="C368" s="7">
        <f t="shared" si="109"/>
        <v>1000000</v>
      </c>
      <c r="D368" s="13">
        <f ca="1">IF(A368&lt;$B$1,VLOOKUP(A368,[1]DI!$A$4:$B$15000,2,FALSE),0)</f>
        <v>1.9000000000000006E-2</v>
      </c>
      <c r="E368" s="14">
        <f t="shared" ca="1" si="101"/>
        <v>1.0000746899999999</v>
      </c>
      <c r="F368" s="14">
        <f ca="1">(TRUNC(PRODUCT($E$12:$E367),16))</f>
        <v>1.0322417793904499</v>
      </c>
      <c r="G368" s="14">
        <f t="shared" si="110"/>
        <v>1</v>
      </c>
      <c r="H368" s="14">
        <f t="shared" ca="1" si="102"/>
        <v>1.0322417800000001</v>
      </c>
      <c r="I368" s="13">
        <f t="shared" si="111"/>
        <v>5.0000000000000001E-3</v>
      </c>
      <c r="J368" s="35">
        <f t="shared" si="112"/>
        <v>43763</v>
      </c>
      <c r="K368" s="2">
        <f t="shared" si="113"/>
        <v>243</v>
      </c>
      <c r="L368" s="18">
        <f t="shared" si="114"/>
        <v>243</v>
      </c>
      <c r="M368" s="12">
        <f t="shared" si="103"/>
        <v>1.0048209990000001</v>
      </c>
      <c r="N368" s="12">
        <f t="shared" ca="1" si="104"/>
        <v>1.0372182169999999</v>
      </c>
      <c r="O368" s="18">
        <f t="shared" si="115"/>
        <v>1</v>
      </c>
      <c r="P368" s="14">
        <f t="shared" ca="1" si="105"/>
        <v>37218.21699999</v>
      </c>
      <c r="Q368" s="21">
        <f t="shared" si="106"/>
        <v>0</v>
      </c>
      <c r="R368" s="14">
        <f t="shared" si="107"/>
        <v>0</v>
      </c>
      <c r="S368" s="4" t="str">
        <f t="shared" si="116"/>
        <v>J=</v>
      </c>
      <c r="T368" s="35">
        <f t="shared" si="117"/>
        <v>44119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3">
        <f t="shared" si="108"/>
        <v>44120</v>
      </c>
      <c r="B369" s="73">
        <f t="shared" ca="1" si="118"/>
        <v>1000094.483</v>
      </c>
      <c r="C369" s="7">
        <f t="shared" si="109"/>
        <v>1000000</v>
      </c>
      <c r="D369" s="13">
        <f ca="1">IF(A369&lt;$B$1,VLOOKUP(A369,[1]DI!$A$4:$B$15000,2,FALSE),0)</f>
        <v>1.9000000000000006E-2</v>
      </c>
      <c r="E369" s="14">
        <f t="shared" ca="1" si="101"/>
        <v>1.0000746899999999</v>
      </c>
      <c r="F369" s="14">
        <f ca="1">(TRUNC(PRODUCT($E$12:$E368),16))</f>
        <v>1.03231887752895</v>
      </c>
      <c r="G369" s="14">
        <f t="shared" ca="1" si="110"/>
        <v>1.0322417793904499</v>
      </c>
      <c r="H369" s="14">
        <f t="shared" ca="1" si="102"/>
        <v>1.0000746899999999</v>
      </c>
      <c r="I369" s="13">
        <f t="shared" si="111"/>
        <v>5.0000000000000001E-3</v>
      </c>
      <c r="J369" s="35">
        <f t="shared" si="112"/>
        <v>44119</v>
      </c>
      <c r="K369" s="2">
        <f t="shared" si="113"/>
        <v>1</v>
      </c>
      <c r="L369" s="18">
        <f t="shared" si="114"/>
        <v>1</v>
      </c>
      <c r="M369" s="12">
        <f t="shared" si="103"/>
        <v>1.000019792</v>
      </c>
      <c r="N369" s="12">
        <f t="shared" ca="1" si="104"/>
        <v>1.000094483</v>
      </c>
      <c r="O369" s="18">
        <f t="shared" si="115"/>
        <v>0</v>
      </c>
      <c r="P369" s="14">
        <f t="shared" ca="1" si="105"/>
        <v>94.483000000000004</v>
      </c>
      <c r="Q369" s="21">
        <f t="shared" si="106"/>
        <v>0</v>
      </c>
      <c r="R369" s="14">
        <f t="shared" si="107"/>
        <v>0</v>
      </c>
      <c r="S369" s="4" t="str">
        <f t="shared" si="116"/>
        <v>J=</v>
      </c>
      <c r="T369" s="35">
        <f t="shared" si="117"/>
        <v>44484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3">
        <f t="shared" si="108"/>
        <v>44121</v>
      </c>
      <c r="B370" s="73">
        <f t="shared" ca="1" si="118"/>
        <v>1000169.1850000001</v>
      </c>
      <c r="C370" s="7">
        <f t="shared" si="109"/>
        <v>1000000</v>
      </c>
      <c r="D370" s="13">
        <f ca="1">IF(A370&lt;$B$1,VLOOKUP(A370,[1]DI!$A$4:$B$15000,2,FALSE),0)</f>
        <v>0</v>
      </c>
      <c r="E370" s="14">
        <f t="shared" ca="1" si="101"/>
        <v>1</v>
      </c>
      <c r="F370" s="14">
        <f ca="1">(TRUNC(PRODUCT($E$12:$E369),16))</f>
        <v>1.03239598142591</v>
      </c>
      <c r="G370" s="14">
        <f t="shared" ca="1" si="110"/>
        <v>1.0322417793904499</v>
      </c>
      <c r="H370" s="14">
        <f t="shared" ca="1" si="102"/>
        <v>1.00014939</v>
      </c>
      <c r="I370" s="13">
        <f t="shared" si="111"/>
        <v>5.0000000000000001E-3</v>
      </c>
      <c r="J370" s="35">
        <f t="shared" si="112"/>
        <v>44119</v>
      </c>
      <c r="K370" s="2">
        <f t="shared" si="113"/>
        <v>1</v>
      </c>
      <c r="L370" s="18">
        <f t="shared" si="114"/>
        <v>1</v>
      </c>
      <c r="M370" s="12">
        <f t="shared" si="103"/>
        <v>1.000019792</v>
      </c>
      <c r="N370" s="12">
        <f t="shared" ca="1" si="104"/>
        <v>1.0001691850000001</v>
      </c>
      <c r="O370" s="18">
        <f t="shared" si="115"/>
        <v>0</v>
      </c>
      <c r="P370" s="14">
        <f t="shared" ca="1" si="105"/>
        <v>169.185</v>
      </c>
      <c r="Q370" s="21">
        <f t="shared" si="106"/>
        <v>0</v>
      </c>
      <c r="R370" s="14">
        <f t="shared" si="107"/>
        <v>0</v>
      </c>
      <c r="S370" s="4" t="str">
        <f t="shared" si="116"/>
        <v>J=</v>
      </c>
      <c r="T370" s="35">
        <f t="shared" si="117"/>
        <v>44484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3">
        <f t="shared" si="108"/>
        <v>44122</v>
      </c>
      <c r="B371" s="73">
        <f t="shared" ca="1" si="118"/>
        <v>1000169.1850000001</v>
      </c>
      <c r="C371" s="7">
        <f t="shared" si="109"/>
        <v>1000000</v>
      </c>
      <c r="D371" s="13">
        <f ca="1">IF(A371&lt;$B$1,VLOOKUP(A371,[1]DI!$A$4:$B$15000,2,FALSE),0)</f>
        <v>0</v>
      </c>
      <c r="E371" s="14">
        <f t="shared" ca="1" si="101"/>
        <v>1</v>
      </c>
      <c r="F371" s="14">
        <f ca="1">(TRUNC(PRODUCT($E$12:$E370),16))</f>
        <v>1.03239598142591</v>
      </c>
      <c r="G371" s="14">
        <f t="shared" ca="1" si="110"/>
        <v>1.0322417793904499</v>
      </c>
      <c r="H371" s="14">
        <f t="shared" ca="1" si="102"/>
        <v>1.00014939</v>
      </c>
      <c r="I371" s="13">
        <f t="shared" si="111"/>
        <v>5.0000000000000001E-3</v>
      </c>
      <c r="J371" s="35">
        <f t="shared" si="112"/>
        <v>44119</v>
      </c>
      <c r="K371" s="2">
        <f t="shared" si="113"/>
        <v>1</v>
      </c>
      <c r="L371" s="18">
        <f t="shared" si="114"/>
        <v>1</v>
      </c>
      <c r="M371" s="12">
        <f t="shared" si="103"/>
        <v>1.000019792</v>
      </c>
      <c r="N371" s="12">
        <f t="shared" ca="1" si="104"/>
        <v>1.0001691850000001</v>
      </c>
      <c r="O371" s="18">
        <f t="shared" si="115"/>
        <v>0</v>
      </c>
      <c r="P371" s="14">
        <f t="shared" ca="1" si="105"/>
        <v>169.185</v>
      </c>
      <c r="Q371" s="21">
        <f t="shared" si="106"/>
        <v>0</v>
      </c>
      <c r="R371" s="14">
        <f t="shared" si="107"/>
        <v>0</v>
      </c>
      <c r="S371" s="4" t="str">
        <f t="shared" si="116"/>
        <v>J=</v>
      </c>
      <c r="T371" s="35">
        <f t="shared" si="117"/>
        <v>44484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3">
        <f t="shared" si="108"/>
        <v>44123</v>
      </c>
      <c r="B372" s="73">
        <f t="shared" ca="1" si="118"/>
        <v>1000188.97999999</v>
      </c>
      <c r="C372" s="7">
        <f t="shared" si="109"/>
        <v>1000000</v>
      </c>
      <c r="D372" s="13">
        <f ca="1">IF(A372&lt;$B$1,VLOOKUP(A372,[1]DI!$A$4:$B$15000,2,FALSE),0)</f>
        <v>1.9000000000000006E-2</v>
      </c>
      <c r="E372" s="14">
        <f t="shared" ca="1" si="101"/>
        <v>1.0000746899999999</v>
      </c>
      <c r="F372" s="14">
        <f ca="1">(TRUNC(PRODUCT($E$12:$E371),16))</f>
        <v>1.03239598142591</v>
      </c>
      <c r="G372" s="14">
        <f t="shared" ca="1" si="110"/>
        <v>1.0322417793904499</v>
      </c>
      <c r="H372" s="14">
        <f t="shared" ca="1" si="102"/>
        <v>1.00014939</v>
      </c>
      <c r="I372" s="13">
        <f t="shared" si="111"/>
        <v>5.0000000000000001E-3</v>
      </c>
      <c r="J372" s="35">
        <f t="shared" si="112"/>
        <v>44119</v>
      </c>
      <c r="K372" s="2">
        <f t="shared" si="113"/>
        <v>2</v>
      </c>
      <c r="L372" s="18">
        <f t="shared" si="114"/>
        <v>2</v>
      </c>
      <c r="M372" s="12">
        <f t="shared" si="103"/>
        <v>1.000039584</v>
      </c>
      <c r="N372" s="12">
        <f t="shared" ca="1" si="104"/>
        <v>1.0001889799999999</v>
      </c>
      <c r="O372" s="18">
        <f t="shared" si="115"/>
        <v>0</v>
      </c>
      <c r="P372" s="14">
        <f t="shared" ca="1" si="105"/>
        <v>188.97999999000001</v>
      </c>
      <c r="Q372" s="21">
        <f t="shared" si="106"/>
        <v>0</v>
      </c>
      <c r="R372" s="14">
        <f t="shared" si="107"/>
        <v>0</v>
      </c>
      <c r="S372" s="4" t="str">
        <f t="shared" si="116"/>
        <v>J=</v>
      </c>
      <c r="T372" s="35">
        <f t="shared" si="117"/>
        <v>44484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3">
        <f t="shared" si="108"/>
        <v>44124</v>
      </c>
      <c r="B373" s="73">
        <f t="shared" ca="1" si="118"/>
        <v>1000283.48</v>
      </c>
      <c r="C373" s="7">
        <f t="shared" si="109"/>
        <v>1000000</v>
      </c>
      <c r="D373" s="13">
        <f ca="1">IF(A373&lt;$B$1,VLOOKUP(A373,[1]DI!$A$4:$B$15000,2,FALSE),0)</f>
        <v>1.9000000000000006E-2</v>
      </c>
      <c r="E373" s="14">
        <f t="shared" ca="1" si="101"/>
        <v>1.0000746899999999</v>
      </c>
      <c r="F373" s="14">
        <f ca="1">(TRUNC(PRODUCT($E$12:$E372),16))</f>
        <v>1.0324730910817701</v>
      </c>
      <c r="G373" s="14">
        <f t="shared" ca="1" si="110"/>
        <v>1.0322417793904499</v>
      </c>
      <c r="H373" s="14">
        <f t="shared" ca="1" si="102"/>
        <v>1.0002240899999999</v>
      </c>
      <c r="I373" s="13">
        <f t="shared" si="111"/>
        <v>5.0000000000000001E-3</v>
      </c>
      <c r="J373" s="35">
        <f t="shared" si="112"/>
        <v>44119</v>
      </c>
      <c r="K373" s="2">
        <f t="shared" si="113"/>
        <v>3</v>
      </c>
      <c r="L373" s="18">
        <f t="shared" si="114"/>
        <v>3</v>
      </c>
      <c r="M373" s="12">
        <f t="shared" si="103"/>
        <v>1.0000593769999999</v>
      </c>
      <c r="N373" s="12">
        <f t="shared" ca="1" si="104"/>
        <v>1.00028348</v>
      </c>
      <c r="O373" s="18">
        <f t="shared" si="115"/>
        <v>0</v>
      </c>
      <c r="P373" s="14">
        <f t="shared" ca="1" si="105"/>
        <v>283.48</v>
      </c>
      <c r="Q373" s="21">
        <f t="shared" si="106"/>
        <v>0</v>
      </c>
      <c r="R373" s="14">
        <f t="shared" si="107"/>
        <v>0</v>
      </c>
      <c r="S373" s="4" t="str">
        <f t="shared" si="116"/>
        <v>J=</v>
      </c>
      <c r="T373" s="35">
        <f t="shared" si="117"/>
        <v>44484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3">
        <f t="shared" si="108"/>
        <v>44125</v>
      </c>
      <c r="B374" s="73">
        <f t="shared" ca="1" si="118"/>
        <v>1000377.98399999</v>
      </c>
      <c r="C374" s="7">
        <f t="shared" si="109"/>
        <v>1000000</v>
      </c>
      <c r="D374" s="13">
        <f ca="1">IF(A374&lt;$B$1,VLOOKUP(A374,[1]DI!$A$4:$B$15000,2,FALSE),0)</f>
        <v>1.9000000000000006E-2</v>
      </c>
      <c r="E374" s="14">
        <f t="shared" ca="1" si="101"/>
        <v>1.0000746899999999</v>
      </c>
      <c r="F374" s="14">
        <f ca="1">(TRUNC(PRODUCT($E$12:$E373),16))</f>
        <v>1.0325502064969401</v>
      </c>
      <c r="G374" s="14">
        <f t="shared" ca="1" si="110"/>
        <v>1.0322417793904499</v>
      </c>
      <c r="H374" s="14">
        <f t="shared" ca="1" si="102"/>
        <v>1.00029879</v>
      </c>
      <c r="I374" s="13">
        <f t="shared" si="111"/>
        <v>5.0000000000000001E-3</v>
      </c>
      <c r="J374" s="35">
        <f t="shared" si="112"/>
        <v>44119</v>
      </c>
      <c r="K374" s="2">
        <f t="shared" si="113"/>
        <v>4</v>
      </c>
      <c r="L374" s="18">
        <f t="shared" si="114"/>
        <v>4</v>
      </c>
      <c r="M374" s="12">
        <f t="shared" si="103"/>
        <v>1.00007917</v>
      </c>
      <c r="N374" s="12">
        <f t="shared" ca="1" si="104"/>
        <v>1.000377984</v>
      </c>
      <c r="O374" s="18">
        <f t="shared" si="115"/>
        <v>0</v>
      </c>
      <c r="P374" s="14">
        <f t="shared" ca="1" si="105"/>
        <v>377.98399998999997</v>
      </c>
      <c r="Q374" s="21">
        <f t="shared" si="106"/>
        <v>0</v>
      </c>
      <c r="R374" s="14">
        <f t="shared" si="107"/>
        <v>0</v>
      </c>
      <c r="S374" s="4" t="str">
        <f t="shared" si="116"/>
        <v>J=</v>
      </c>
      <c r="T374" s="35">
        <f t="shared" si="117"/>
        <v>44484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3">
        <f t="shared" si="108"/>
        <v>44126</v>
      </c>
      <c r="B375" s="73">
        <f t="shared" ca="1" si="118"/>
        <v>1000472.51099999</v>
      </c>
      <c r="C375" s="7">
        <f t="shared" si="109"/>
        <v>1000000</v>
      </c>
      <c r="D375" s="13">
        <f ca="1">IF(A375&lt;$B$1,VLOOKUP(A375,[1]DI!$A$4:$B$15000,2,FALSE),0)</f>
        <v>1.9000000000000006E-2</v>
      </c>
      <c r="E375" s="14">
        <f t="shared" ca="1" si="101"/>
        <v>1.0000746899999999</v>
      </c>
      <c r="F375" s="14">
        <f ca="1">(TRUNC(PRODUCT($E$12:$E374),16))</f>
        <v>1.0326273276718601</v>
      </c>
      <c r="G375" s="14">
        <f t="shared" ca="1" si="110"/>
        <v>1.0322417793904499</v>
      </c>
      <c r="H375" s="14">
        <f t="shared" ca="1" si="102"/>
        <v>1.00037351</v>
      </c>
      <c r="I375" s="13">
        <f t="shared" si="111"/>
        <v>5.0000000000000001E-3</v>
      </c>
      <c r="J375" s="35">
        <f t="shared" si="112"/>
        <v>44119</v>
      </c>
      <c r="K375" s="2">
        <f t="shared" si="113"/>
        <v>5</v>
      </c>
      <c r="L375" s="18">
        <f t="shared" si="114"/>
        <v>5</v>
      </c>
      <c r="M375" s="12">
        <f t="shared" si="103"/>
        <v>1.000098964</v>
      </c>
      <c r="N375" s="12">
        <f t="shared" ca="1" si="104"/>
        <v>1.0004725109999999</v>
      </c>
      <c r="O375" s="18">
        <f t="shared" si="115"/>
        <v>0</v>
      </c>
      <c r="P375" s="14">
        <f t="shared" ca="1" si="105"/>
        <v>472.51099999000002</v>
      </c>
      <c r="Q375" s="21">
        <f t="shared" si="106"/>
        <v>0</v>
      </c>
      <c r="R375" s="14">
        <f t="shared" si="107"/>
        <v>0</v>
      </c>
      <c r="S375" s="4" t="str">
        <f t="shared" si="116"/>
        <v>J=</v>
      </c>
      <c r="T375" s="35">
        <f t="shared" si="117"/>
        <v>44484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3">
        <f t="shared" si="108"/>
        <v>44127</v>
      </c>
      <c r="B376" s="73">
        <f t="shared" ca="1" si="118"/>
        <v>1000567.031</v>
      </c>
      <c r="C376" s="7">
        <f t="shared" si="109"/>
        <v>1000000</v>
      </c>
      <c r="D376" s="13">
        <f ca="1">IF(A376&lt;$B$1,VLOOKUP(A376,[1]DI!$A$4:$B$15000,2,FALSE),0)</f>
        <v>1.9000000000000006E-2</v>
      </c>
      <c r="E376" s="14">
        <f t="shared" ca="1" si="101"/>
        <v>1.0000746899999999</v>
      </c>
      <c r="F376" s="14">
        <f ca="1">(TRUNC(PRODUCT($E$12:$E375),16))</f>
        <v>1.0327044546069699</v>
      </c>
      <c r="G376" s="14">
        <f t="shared" ca="1" si="110"/>
        <v>1.0322417793904499</v>
      </c>
      <c r="H376" s="14">
        <f t="shared" ca="1" si="102"/>
        <v>1.00044822</v>
      </c>
      <c r="I376" s="13">
        <f t="shared" si="111"/>
        <v>5.0000000000000001E-3</v>
      </c>
      <c r="J376" s="35">
        <f t="shared" si="112"/>
        <v>44119</v>
      </c>
      <c r="K376" s="2">
        <f t="shared" si="113"/>
        <v>6</v>
      </c>
      <c r="L376" s="18">
        <f t="shared" si="114"/>
        <v>6</v>
      </c>
      <c r="M376" s="12">
        <f t="shared" si="103"/>
        <v>1.0001187579999999</v>
      </c>
      <c r="N376" s="12">
        <f t="shared" ca="1" si="104"/>
        <v>1.0005670310000001</v>
      </c>
      <c r="O376" s="18">
        <f t="shared" si="115"/>
        <v>0</v>
      </c>
      <c r="P376" s="14">
        <f t="shared" ca="1" si="105"/>
        <v>567.03099999999995</v>
      </c>
      <c r="Q376" s="21">
        <f t="shared" si="106"/>
        <v>0</v>
      </c>
      <c r="R376" s="14">
        <f t="shared" si="107"/>
        <v>0</v>
      </c>
      <c r="S376" s="4" t="str">
        <f t="shared" si="116"/>
        <v>J=</v>
      </c>
      <c r="T376" s="35">
        <f t="shared" si="117"/>
        <v>44484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3">
        <f t="shared" si="108"/>
        <v>44128</v>
      </c>
      <c r="B377" s="73">
        <f t="shared" ca="1" si="118"/>
        <v>1000661.57399999</v>
      </c>
      <c r="C377" s="7">
        <f t="shared" si="109"/>
        <v>1000000</v>
      </c>
      <c r="D377" s="13">
        <f ca="1">IF(A377&lt;$B$1,VLOOKUP(A377,[1]DI!$A$4:$B$15000,2,FALSE),0)</f>
        <v>0</v>
      </c>
      <c r="E377" s="14">
        <f t="shared" ca="1" si="101"/>
        <v>1</v>
      </c>
      <c r="F377" s="14">
        <f ca="1">(TRUNC(PRODUCT($E$12:$E376),16))</f>
        <v>1.03278158730268</v>
      </c>
      <c r="G377" s="14">
        <f t="shared" ca="1" si="110"/>
        <v>1.0322417793904499</v>
      </c>
      <c r="H377" s="14">
        <f t="shared" ca="1" si="102"/>
        <v>1.0005229499999999</v>
      </c>
      <c r="I377" s="13">
        <f t="shared" si="111"/>
        <v>5.0000000000000001E-3</v>
      </c>
      <c r="J377" s="35">
        <f t="shared" si="112"/>
        <v>44119</v>
      </c>
      <c r="K377" s="2">
        <f t="shared" si="113"/>
        <v>6</v>
      </c>
      <c r="L377" s="18">
        <f t="shared" si="114"/>
        <v>7</v>
      </c>
      <c r="M377" s="12">
        <f t="shared" si="103"/>
        <v>1.0001385519999999</v>
      </c>
      <c r="N377" s="12">
        <f t="shared" ca="1" si="104"/>
        <v>1.000661574</v>
      </c>
      <c r="O377" s="18">
        <f t="shared" si="115"/>
        <v>0</v>
      </c>
      <c r="P377" s="14">
        <f t="shared" ca="1" si="105"/>
        <v>661.57399998999995</v>
      </c>
      <c r="Q377" s="21">
        <f t="shared" si="106"/>
        <v>0</v>
      </c>
      <c r="R377" s="14">
        <f t="shared" si="107"/>
        <v>0</v>
      </c>
      <c r="S377" s="4" t="str">
        <f t="shared" si="116"/>
        <v>J=</v>
      </c>
      <c r="T377" s="35">
        <f t="shared" si="117"/>
        <v>44484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</row>
    <row r="378" spans="1:149" x14ac:dyDescent="0.15">
      <c r="A378" s="43">
        <f t="shared" si="108"/>
        <v>44129</v>
      </c>
      <c r="B378" s="73">
        <f t="shared" ca="1" si="118"/>
        <v>1000661.57399999</v>
      </c>
      <c r="C378" s="7">
        <f t="shared" si="109"/>
        <v>1000000</v>
      </c>
      <c r="D378" s="13">
        <f ca="1">IF(A378&lt;$B$1,VLOOKUP(A378,[1]DI!$A$4:$B$15000,2,FALSE),0)</f>
        <v>0</v>
      </c>
      <c r="E378" s="14">
        <f t="shared" ca="1" si="101"/>
        <v>1</v>
      </c>
      <c r="F378" s="14">
        <f ca="1">(TRUNC(PRODUCT($E$12:$E377),16))</f>
        <v>1.03278158730268</v>
      </c>
      <c r="G378" s="14">
        <f t="shared" ca="1" si="110"/>
        <v>1.0322417793904499</v>
      </c>
      <c r="H378" s="14">
        <f t="shared" ca="1" si="102"/>
        <v>1.0005229499999999</v>
      </c>
      <c r="I378" s="13">
        <f t="shared" si="111"/>
        <v>5.0000000000000001E-3</v>
      </c>
      <c r="J378" s="35">
        <f t="shared" si="112"/>
        <v>44119</v>
      </c>
      <c r="K378" s="2">
        <f t="shared" si="113"/>
        <v>6</v>
      </c>
      <c r="L378" s="18">
        <f t="shared" si="114"/>
        <v>7</v>
      </c>
      <c r="M378" s="12">
        <f t="shared" si="103"/>
        <v>1.0001385519999999</v>
      </c>
      <c r="N378" s="12">
        <f t="shared" ca="1" si="104"/>
        <v>1.000661574</v>
      </c>
      <c r="O378" s="18">
        <f t="shared" si="115"/>
        <v>0</v>
      </c>
      <c r="P378" s="14">
        <f t="shared" ca="1" si="105"/>
        <v>661.57399998999995</v>
      </c>
      <c r="Q378" s="21">
        <f t="shared" si="106"/>
        <v>0</v>
      </c>
      <c r="R378" s="14">
        <f t="shared" si="107"/>
        <v>0</v>
      </c>
      <c r="S378" s="4" t="str">
        <f t="shared" si="116"/>
        <v>J=</v>
      </c>
      <c r="T378" s="35">
        <f t="shared" si="117"/>
        <v>44484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</row>
    <row r="379" spans="1:149" x14ac:dyDescent="0.15">
      <c r="A379" s="43">
        <f t="shared" si="108"/>
        <v>44130</v>
      </c>
      <c r="B379" s="73">
        <f t="shared" ca="1" si="118"/>
        <v>1000661.57399999</v>
      </c>
      <c r="C379" s="7">
        <f t="shared" si="109"/>
        <v>1000000</v>
      </c>
      <c r="D379" s="13">
        <f ca="1">IF(A379&lt;$B$1,VLOOKUP(A379,[1]DI!$A$4:$B$15000,2,FALSE),0)</f>
        <v>1.9000000000000006E-2</v>
      </c>
      <c r="E379" s="14">
        <f t="shared" ca="1" si="101"/>
        <v>1.0000746899999999</v>
      </c>
      <c r="F379" s="14">
        <f ca="1">(TRUNC(PRODUCT($E$12:$E378),16))</f>
        <v>1.03278158730268</v>
      </c>
      <c r="G379" s="14">
        <f t="shared" ca="1" si="110"/>
        <v>1.0322417793904499</v>
      </c>
      <c r="H379" s="14">
        <f t="shared" ca="1" si="102"/>
        <v>1.0005229499999999</v>
      </c>
      <c r="I379" s="13">
        <f t="shared" si="111"/>
        <v>5.0000000000000001E-3</v>
      </c>
      <c r="J379" s="35">
        <f t="shared" si="112"/>
        <v>44119</v>
      </c>
      <c r="K379" s="2">
        <f t="shared" si="113"/>
        <v>7</v>
      </c>
      <c r="L379" s="18">
        <f t="shared" si="114"/>
        <v>7</v>
      </c>
      <c r="M379" s="12">
        <f t="shared" si="103"/>
        <v>1.0001385519999999</v>
      </c>
      <c r="N379" s="12">
        <f t="shared" ca="1" si="104"/>
        <v>1.000661574</v>
      </c>
      <c r="O379" s="18">
        <f t="shared" si="115"/>
        <v>0</v>
      </c>
      <c r="P379" s="14">
        <f t="shared" ca="1" si="105"/>
        <v>661.57399998999995</v>
      </c>
      <c r="Q379" s="21">
        <f t="shared" si="106"/>
        <v>0</v>
      </c>
      <c r="R379" s="14">
        <f t="shared" si="107"/>
        <v>0</v>
      </c>
      <c r="S379" s="4" t="str">
        <f t="shared" si="116"/>
        <v>J=</v>
      </c>
      <c r="T379" s="35">
        <f t="shared" si="117"/>
        <v>44484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3">
        <f t="shared" si="108"/>
        <v>44131</v>
      </c>
      <c r="B380" s="73">
        <f t="shared" ca="1" si="118"/>
        <v>1000756.122</v>
      </c>
      <c r="C380" s="7">
        <f t="shared" si="109"/>
        <v>1000000</v>
      </c>
      <c r="D380" s="13">
        <f ca="1">IF(A380&lt;$B$1,VLOOKUP(A380,[1]DI!$A$4:$B$15000,2,FALSE),0)</f>
        <v>1.9000000000000006E-2</v>
      </c>
      <c r="E380" s="14">
        <f t="shared" ca="1" si="101"/>
        <v>1.0000746899999999</v>
      </c>
      <c r="F380" s="14">
        <f ca="1">(TRUNC(PRODUCT($E$12:$E379),16))</f>
        <v>1.0328587257594399</v>
      </c>
      <c r="G380" s="14">
        <f t="shared" ca="1" si="110"/>
        <v>1.0322417793904499</v>
      </c>
      <c r="H380" s="14">
        <f t="shared" ca="1" si="102"/>
        <v>1.00059768</v>
      </c>
      <c r="I380" s="13">
        <f t="shared" si="111"/>
        <v>5.0000000000000001E-3</v>
      </c>
      <c r="J380" s="35">
        <f t="shared" si="112"/>
        <v>44119</v>
      </c>
      <c r="K380" s="2">
        <f t="shared" si="113"/>
        <v>8</v>
      </c>
      <c r="L380" s="18">
        <f t="shared" si="114"/>
        <v>8</v>
      </c>
      <c r="M380" s="12">
        <f t="shared" si="103"/>
        <v>1.0001583469999999</v>
      </c>
      <c r="N380" s="12">
        <f t="shared" ca="1" si="104"/>
        <v>1.0007561220000001</v>
      </c>
      <c r="O380" s="18">
        <f t="shared" si="115"/>
        <v>0</v>
      </c>
      <c r="P380" s="14">
        <f t="shared" ca="1" si="105"/>
        <v>756.12199999999996</v>
      </c>
      <c r="Q380" s="21">
        <f t="shared" si="106"/>
        <v>0</v>
      </c>
      <c r="R380" s="14">
        <f t="shared" si="107"/>
        <v>0</v>
      </c>
      <c r="S380" s="4" t="str">
        <f t="shared" si="116"/>
        <v>J=</v>
      </c>
      <c r="T380" s="35">
        <f t="shared" si="117"/>
        <v>44484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3">
        <f t="shared" si="108"/>
        <v>44132</v>
      </c>
      <c r="B381" s="73">
        <f t="shared" ca="1" si="118"/>
        <v>1000850.672</v>
      </c>
      <c r="C381" s="7">
        <f t="shared" si="109"/>
        <v>1000000</v>
      </c>
      <c r="D381" s="13">
        <f ca="1">IF(A381&lt;$B$1,VLOOKUP(A381,[1]DI!$A$4:$B$15000,2,FALSE),0)</f>
        <v>1.9000000000000006E-2</v>
      </c>
      <c r="E381" s="14">
        <f t="shared" ca="1" si="101"/>
        <v>1.0000746899999999</v>
      </c>
      <c r="F381" s="14">
        <f ca="1">(TRUNC(PRODUCT($E$12:$E380),16))</f>
        <v>1.0329358699776601</v>
      </c>
      <c r="G381" s="14">
        <f t="shared" ca="1" si="110"/>
        <v>1.0322417793904499</v>
      </c>
      <c r="H381" s="14">
        <f t="shared" ca="1" si="102"/>
        <v>1.00067241</v>
      </c>
      <c r="I381" s="13">
        <f t="shared" si="111"/>
        <v>5.0000000000000001E-3</v>
      </c>
      <c r="J381" s="35">
        <f t="shared" si="112"/>
        <v>44119</v>
      </c>
      <c r="K381" s="2">
        <f t="shared" si="113"/>
        <v>9</v>
      </c>
      <c r="L381" s="18">
        <f t="shared" si="114"/>
        <v>9</v>
      </c>
      <c r="M381" s="12">
        <f t="shared" si="103"/>
        <v>1.000178142</v>
      </c>
      <c r="N381" s="12">
        <f t="shared" ca="1" si="104"/>
        <v>1.0008506720000001</v>
      </c>
      <c r="O381" s="18">
        <f t="shared" si="115"/>
        <v>0</v>
      </c>
      <c r="P381" s="14">
        <f t="shared" ca="1" si="105"/>
        <v>850.67200000000003</v>
      </c>
      <c r="Q381" s="21">
        <f t="shared" si="106"/>
        <v>0</v>
      </c>
      <c r="R381" s="14">
        <f t="shared" si="107"/>
        <v>0</v>
      </c>
      <c r="S381" s="4" t="str">
        <f t="shared" si="116"/>
        <v>J=</v>
      </c>
      <c r="T381" s="35">
        <f t="shared" si="117"/>
        <v>44484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3">
        <f t="shared" si="108"/>
        <v>44133</v>
      </c>
      <c r="B382" s="73">
        <f t="shared" ca="1" si="118"/>
        <v>1000945.23599999</v>
      </c>
      <c r="C382" s="7">
        <f t="shared" si="109"/>
        <v>1000000</v>
      </c>
      <c r="D382" s="13">
        <f ca="1">IF(A382&lt;$B$1,VLOOKUP(A382,[1]DI!$A$4:$B$15000,2,FALSE),0)</f>
        <v>1.9000000000000006E-2</v>
      </c>
      <c r="E382" s="14">
        <f t="shared" ca="1" si="101"/>
        <v>1.0000746899999999</v>
      </c>
      <c r="F382" s="14">
        <f ca="1">(TRUNC(PRODUCT($E$12:$E381),16))</f>
        <v>1.03301301995779</v>
      </c>
      <c r="G382" s="14">
        <f t="shared" ca="1" si="110"/>
        <v>1.0322417793904499</v>
      </c>
      <c r="H382" s="14">
        <f t="shared" ca="1" si="102"/>
        <v>1.00074715</v>
      </c>
      <c r="I382" s="13">
        <f t="shared" si="111"/>
        <v>5.0000000000000001E-3</v>
      </c>
      <c r="J382" s="35">
        <f t="shared" si="112"/>
        <v>44119</v>
      </c>
      <c r="K382" s="2">
        <f t="shared" si="113"/>
        <v>10</v>
      </c>
      <c r="L382" s="18">
        <f t="shared" si="114"/>
        <v>10</v>
      </c>
      <c r="M382" s="12">
        <f t="shared" si="103"/>
        <v>1.0001979379999999</v>
      </c>
      <c r="N382" s="12">
        <f t="shared" ca="1" si="104"/>
        <v>1.000945236</v>
      </c>
      <c r="O382" s="18">
        <f t="shared" si="115"/>
        <v>0</v>
      </c>
      <c r="P382" s="14">
        <f t="shared" ca="1" si="105"/>
        <v>945.23599998999998</v>
      </c>
      <c r="Q382" s="21">
        <f t="shared" si="106"/>
        <v>0</v>
      </c>
      <c r="R382" s="14">
        <f t="shared" si="107"/>
        <v>0</v>
      </c>
      <c r="S382" s="4" t="str">
        <f t="shared" si="116"/>
        <v>J=</v>
      </c>
      <c r="T382" s="35">
        <f t="shared" si="117"/>
        <v>44484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3">
        <f t="shared" si="108"/>
        <v>44134</v>
      </c>
      <c r="B383" s="73">
        <f t="shared" ca="1" si="118"/>
        <v>1001039.813</v>
      </c>
      <c r="C383" s="7">
        <f t="shared" si="109"/>
        <v>1000000</v>
      </c>
      <c r="D383" s="13">
        <f ca="1">IF(A383&lt;$B$1,VLOOKUP(A383,[1]DI!$A$4:$B$15000,2,FALSE),0)</f>
        <v>1.9000000000000006E-2</v>
      </c>
      <c r="E383" s="14">
        <f t="shared" ca="1" si="101"/>
        <v>1.0000746899999999</v>
      </c>
      <c r="F383" s="14">
        <f ca="1">(TRUNC(PRODUCT($E$12:$E382),16))</f>
        <v>1.03309017570025</v>
      </c>
      <c r="G383" s="14">
        <f t="shared" ca="1" si="110"/>
        <v>1.0322417793904499</v>
      </c>
      <c r="H383" s="14">
        <f t="shared" ca="1" si="102"/>
        <v>1.0008219</v>
      </c>
      <c r="I383" s="13">
        <f t="shared" si="111"/>
        <v>5.0000000000000001E-3</v>
      </c>
      <c r="J383" s="35">
        <f t="shared" si="112"/>
        <v>44119</v>
      </c>
      <c r="K383" s="2">
        <f t="shared" si="113"/>
        <v>11</v>
      </c>
      <c r="L383" s="18">
        <f t="shared" si="114"/>
        <v>11</v>
      </c>
      <c r="M383" s="12">
        <f t="shared" si="103"/>
        <v>1.000217734</v>
      </c>
      <c r="N383" s="12">
        <f t="shared" ca="1" si="104"/>
        <v>1.001039813</v>
      </c>
      <c r="O383" s="18">
        <f t="shared" si="115"/>
        <v>0</v>
      </c>
      <c r="P383" s="14">
        <f t="shared" ca="1" si="105"/>
        <v>1039.8130000000001</v>
      </c>
      <c r="Q383" s="21">
        <f t="shared" si="106"/>
        <v>0</v>
      </c>
      <c r="R383" s="14">
        <f t="shared" si="107"/>
        <v>0</v>
      </c>
      <c r="S383" s="4" t="str">
        <f t="shared" si="116"/>
        <v>J=</v>
      </c>
      <c r="T383" s="35">
        <f t="shared" si="117"/>
        <v>44484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3">
        <f t="shared" si="108"/>
        <v>44135</v>
      </c>
      <c r="B384" s="73">
        <f t="shared" ca="1" si="118"/>
        <v>1001134.393</v>
      </c>
      <c r="C384" s="7">
        <f t="shared" si="109"/>
        <v>1000000</v>
      </c>
      <c r="D384" s="13">
        <f ca="1">IF(A384&lt;$B$1,VLOOKUP(A384,[1]DI!$A$4:$B$15000,2,FALSE),0)</f>
        <v>0</v>
      </c>
      <c r="E384" s="14">
        <f t="shared" ca="1" si="101"/>
        <v>1</v>
      </c>
      <c r="F384" s="14">
        <f ca="1">(TRUNC(PRODUCT($E$12:$E383),16))</f>
        <v>1.0331673372054799</v>
      </c>
      <c r="G384" s="14">
        <f t="shared" ca="1" si="110"/>
        <v>1.0322417793904499</v>
      </c>
      <c r="H384" s="14">
        <f t="shared" ca="1" si="102"/>
        <v>1.0008966500000001</v>
      </c>
      <c r="I384" s="13">
        <f t="shared" si="111"/>
        <v>5.0000000000000001E-3</v>
      </c>
      <c r="J384" s="35">
        <f t="shared" si="112"/>
        <v>44119</v>
      </c>
      <c r="K384" s="2">
        <f t="shared" si="113"/>
        <v>11</v>
      </c>
      <c r="L384" s="18">
        <f t="shared" si="114"/>
        <v>12</v>
      </c>
      <c r="M384" s="12">
        <f t="shared" si="103"/>
        <v>1.0002375299999999</v>
      </c>
      <c r="N384" s="12">
        <f t="shared" ca="1" si="104"/>
        <v>1.0011343930000001</v>
      </c>
      <c r="O384" s="18">
        <f t="shared" si="115"/>
        <v>0</v>
      </c>
      <c r="P384" s="14">
        <f t="shared" ca="1" si="105"/>
        <v>1134.393</v>
      </c>
      <c r="Q384" s="21">
        <f t="shared" si="106"/>
        <v>0</v>
      </c>
      <c r="R384" s="14">
        <f t="shared" si="107"/>
        <v>0</v>
      </c>
      <c r="S384" s="4" t="str">
        <f t="shared" si="116"/>
        <v>J=</v>
      </c>
      <c r="T384" s="35">
        <f t="shared" si="117"/>
        <v>44484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3">
        <f t="shared" si="108"/>
        <v>44136</v>
      </c>
      <c r="B385" s="73">
        <f t="shared" ca="1" si="118"/>
        <v>1001134.393</v>
      </c>
      <c r="C385" s="7">
        <f t="shared" si="109"/>
        <v>1000000</v>
      </c>
      <c r="D385" s="13">
        <f ca="1">IF(A385&lt;$B$1,VLOOKUP(A385,[1]DI!$A$4:$B$15000,2,FALSE),0)</f>
        <v>0</v>
      </c>
      <c r="E385" s="14">
        <f t="shared" ca="1" si="101"/>
        <v>1</v>
      </c>
      <c r="F385" s="14">
        <f ca="1">(TRUNC(PRODUCT($E$12:$E384),16))</f>
        <v>1.0331673372054799</v>
      </c>
      <c r="G385" s="14">
        <f t="shared" ca="1" si="110"/>
        <v>1.0322417793904499</v>
      </c>
      <c r="H385" s="14">
        <f t="shared" ca="1" si="102"/>
        <v>1.0008966500000001</v>
      </c>
      <c r="I385" s="13">
        <f t="shared" si="111"/>
        <v>5.0000000000000001E-3</v>
      </c>
      <c r="J385" s="35">
        <f t="shared" si="112"/>
        <v>44119</v>
      </c>
      <c r="K385" s="2">
        <f t="shared" si="113"/>
        <v>11</v>
      </c>
      <c r="L385" s="18">
        <f t="shared" si="114"/>
        <v>12</v>
      </c>
      <c r="M385" s="12">
        <f t="shared" si="103"/>
        <v>1.0002375299999999</v>
      </c>
      <c r="N385" s="12">
        <f t="shared" ca="1" si="104"/>
        <v>1.0011343930000001</v>
      </c>
      <c r="O385" s="18">
        <f t="shared" si="115"/>
        <v>0</v>
      </c>
      <c r="P385" s="14">
        <f t="shared" ca="1" si="105"/>
        <v>1134.393</v>
      </c>
      <c r="Q385" s="21">
        <f t="shared" si="106"/>
        <v>0</v>
      </c>
      <c r="R385" s="14">
        <f t="shared" si="107"/>
        <v>0</v>
      </c>
      <c r="S385" s="4" t="str">
        <f t="shared" si="116"/>
        <v>J=</v>
      </c>
      <c r="T385" s="35">
        <f t="shared" si="117"/>
        <v>44484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3">
        <f t="shared" si="108"/>
        <v>44137</v>
      </c>
      <c r="B386" s="73">
        <f t="shared" ca="1" si="118"/>
        <v>1001134.393</v>
      </c>
      <c r="C386" s="7">
        <f t="shared" si="109"/>
        <v>1000000</v>
      </c>
      <c r="D386" s="13">
        <f ca="1">IF(A386&lt;$B$1,VLOOKUP(A386,[1]DI!$A$4:$B$15000,2,FALSE),0)</f>
        <v>0</v>
      </c>
      <c r="E386" s="14">
        <f t="shared" ca="1" si="101"/>
        <v>1</v>
      </c>
      <c r="F386" s="14">
        <f ca="1">(TRUNC(PRODUCT($E$12:$E385),16))</f>
        <v>1.0331673372054799</v>
      </c>
      <c r="G386" s="14">
        <f t="shared" ca="1" si="110"/>
        <v>1.0322417793904499</v>
      </c>
      <c r="H386" s="14">
        <f t="shared" ca="1" si="102"/>
        <v>1.0008966500000001</v>
      </c>
      <c r="I386" s="13">
        <f t="shared" si="111"/>
        <v>5.0000000000000001E-3</v>
      </c>
      <c r="J386" s="35">
        <f t="shared" si="112"/>
        <v>44119</v>
      </c>
      <c r="K386" s="2">
        <f t="shared" si="113"/>
        <v>11</v>
      </c>
      <c r="L386" s="18">
        <f t="shared" si="114"/>
        <v>12</v>
      </c>
      <c r="M386" s="12">
        <f t="shared" si="103"/>
        <v>1.0002375299999999</v>
      </c>
      <c r="N386" s="12">
        <f t="shared" ca="1" si="104"/>
        <v>1.0011343930000001</v>
      </c>
      <c r="O386" s="18">
        <f t="shared" si="115"/>
        <v>0</v>
      </c>
      <c r="P386" s="14">
        <f t="shared" ca="1" si="105"/>
        <v>1134.393</v>
      </c>
      <c r="Q386" s="21">
        <f t="shared" si="106"/>
        <v>0</v>
      </c>
      <c r="R386" s="14">
        <f t="shared" si="107"/>
        <v>0</v>
      </c>
      <c r="S386" s="4" t="str">
        <f t="shared" si="116"/>
        <v>J=</v>
      </c>
      <c r="T386" s="35">
        <f t="shared" si="117"/>
        <v>44484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3">
        <f t="shared" si="108"/>
        <v>44138</v>
      </c>
      <c r="B387" s="73">
        <f t="shared" ca="1" si="118"/>
        <v>1001134.393</v>
      </c>
      <c r="C387" s="7">
        <f t="shared" si="109"/>
        <v>1000000</v>
      </c>
      <c r="D387" s="13">
        <f ca="1">IF(A387&lt;$B$1,VLOOKUP(A387,[1]DI!$A$4:$B$15000,2,FALSE),0)</f>
        <v>1.9000000000000006E-2</v>
      </c>
      <c r="E387" s="14">
        <f t="shared" ca="1" si="101"/>
        <v>1.0000746899999999</v>
      </c>
      <c r="F387" s="14">
        <f ca="1">(TRUNC(PRODUCT($E$12:$E386),16))</f>
        <v>1.0331673372054799</v>
      </c>
      <c r="G387" s="14">
        <f t="shared" ca="1" si="110"/>
        <v>1.0322417793904499</v>
      </c>
      <c r="H387" s="14">
        <f t="shared" ca="1" si="102"/>
        <v>1.0008966500000001</v>
      </c>
      <c r="I387" s="13">
        <f t="shared" si="111"/>
        <v>5.0000000000000001E-3</v>
      </c>
      <c r="J387" s="35">
        <f t="shared" si="112"/>
        <v>44119</v>
      </c>
      <c r="K387" s="2">
        <f t="shared" si="113"/>
        <v>12</v>
      </c>
      <c r="L387" s="18">
        <f t="shared" si="114"/>
        <v>12</v>
      </c>
      <c r="M387" s="12">
        <f t="shared" si="103"/>
        <v>1.0002375299999999</v>
      </c>
      <c r="N387" s="12">
        <f t="shared" ca="1" si="104"/>
        <v>1.0011343930000001</v>
      </c>
      <c r="O387" s="18">
        <f t="shared" si="115"/>
        <v>0</v>
      </c>
      <c r="P387" s="14">
        <f t="shared" ca="1" si="105"/>
        <v>1134.393</v>
      </c>
      <c r="Q387" s="21">
        <f t="shared" si="106"/>
        <v>0</v>
      </c>
      <c r="R387" s="14">
        <f t="shared" si="107"/>
        <v>0</v>
      </c>
      <c r="S387" s="4" t="str">
        <f t="shared" si="116"/>
        <v>J=</v>
      </c>
      <c r="T387" s="35">
        <f t="shared" si="117"/>
        <v>44484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3">
        <f t="shared" si="108"/>
        <v>44139</v>
      </c>
      <c r="B388" s="73">
        <f t="shared" ca="1" si="118"/>
        <v>1001228.98699999</v>
      </c>
      <c r="C388" s="7">
        <f t="shared" si="109"/>
        <v>1000000</v>
      </c>
      <c r="D388" s="13">
        <f ca="1">IF(A388&lt;$B$1,VLOOKUP(A388,[1]DI!$A$4:$B$15000,2,FALSE),0)</f>
        <v>1.9000000000000006E-2</v>
      </c>
      <c r="E388" s="14">
        <f t="shared" ca="1" si="101"/>
        <v>1.0000746899999999</v>
      </c>
      <c r="F388" s="14">
        <f ca="1">(TRUNC(PRODUCT($E$12:$E387),16))</f>
        <v>1.03324450447389</v>
      </c>
      <c r="G388" s="14">
        <f t="shared" ca="1" si="110"/>
        <v>1.0322417793904499</v>
      </c>
      <c r="H388" s="14">
        <f t="shared" ca="1" si="102"/>
        <v>1.00097141</v>
      </c>
      <c r="I388" s="13">
        <f t="shared" si="111"/>
        <v>5.0000000000000001E-3</v>
      </c>
      <c r="J388" s="35">
        <f t="shared" si="112"/>
        <v>44119</v>
      </c>
      <c r="K388" s="2">
        <f t="shared" si="113"/>
        <v>13</v>
      </c>
      <c r="L388" s="18">
        <f t="shared" si="114"/>
        <v>13</v>
      </c>
      <c r="M388" s="12">
        <f t="shared" si="103"/>
        <v>1.0002573269999999</v>
      </c>
      <c r="N388" s="12">
        <f t="shared" ca="1" si="104"/>
        <v>1.001228987</v>
      </c>
      <c r="O388" s="18">
        <f t="shared" si="115"/>
        <v>0</v>
      </c>
      <c r="P388" s="14">
        <f t="shared" ca="1" si="105"/>
        <v>1228.98699999</v>
      </c>
      <c r="Q388" s="21">
        <f t="shared" si="106"/>
        <v>0</v>
      </c>
      <c r="R388" s="14">
        <f t="shared" si="107"/>
        <v>0</v>
      </c>
      <c r="S388" s="4" t="str">
        <f t="shared" si="116"/>
        <v>J=</v>
      </c>
      <c r="T388" s="35">
        <f t="shared" si="117"/>
        <v>44484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3">
        <f t="shared" si="108"/>
        <v>44140</v>
      </c>
      <c r="B389" s="73">
        <f t="shared" ca="1" si="118"/>
        <v>1001323.584</v>
      </c>
      <c r="C389" s="7">
        <f t="shared" si="109"/>
        <v>1000000</v>
      </c>
      <c r="D389" s="13">
        <f ca="1">IF(A389&lt;$B$1,VLOOKUP(A389,[1]DI!$A$4:$B$15000,2,FALSE),0)</f>
        <v>1.9000000000000006E-2</v>
      </c>
      <c r="E389" s="14">
        <f t="shared" ca="1" si="101"/>
        <v>1.0000746899999999</v>
      </c>
      <c r="F389" s="14">
        <f ca="1">(TRUNC(PRODUCT($E$12:$E388),16))</f>
        <v>1.03332167750593</v>
      </c>
      <c r="G389" s="14">
        <f t="shared" ca="1" si="110"/>
        <v>1.0322417793904499</v>
      </c>
      <c r="H389" s="14">
        <f t="shared" ca="1" si="102"/>
        <v>1.00104617</v>
      </c>
      <c r="I389" s="13">
        <f t="shared" si="111"/>
        <v>5.0000000000000001E-3</v>
      </c>
      <c r="J389" s="35">
        <f t="shared" si="112"/>
        <v>44119</v>
      </c>
      <c r="K389" s="2">
        <f t="shared" si="113"/>
        <v>14</v>
      </c>
      <c r="L389" s="18">
        <f t="shared" si="114"/>
        <v>14</v>
      </c>
      <c r="M389" s="12">
        <f t="shared" si="103"/>
        <v>1.0002771239999999</v>
      </c>
      <c r="N389" s="12">
        <f t="shared" ca="1" si="104"/>
        <v>1.0013235840000001</v>
      </c>
      <c r="O389" s="18">
        <f t="shared" si="115"/>
        <v>0</v>
      </c>
      <c r="P389" s="14">
        <f t="shared" ca="1" si="105"/>
        <v>1323.5840000000001</v>
      </c>
      <c r="Q389" s="21">
        <f t="shared" si="106"/>
        <v>0</v>
      </c>
      <c r="R389" s="14">
        <f t="shared" si="107"/>
        <v>0</v>
      </c>
      <c r="S389" s="4" t="str">
        <f t="shared" si="116"/>
        <v>J=</v>
      </c>
      <c r="T389" s="35">
        <f t="shared" si="117"/>
        <v>44484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3">
        <f t="shared" si="108"/>
        <v>44141</v>
      </c>
      <c r="B390" s="73">
        <f t="shared" ca="1" si="118"/>
        <v>1001418.1949999999</v>
      </c>
      <c r="C390" s="7">
        <f t="shared" si="109"/>
        <v>1000000</v>
      </c>
      <c r="D390" s="13">
        <f ca="1">IF(A390&lt;$B$1,VLOOKUP(A390,[1]DI!$A$4:$B$15000,2,FALSE),0)</f>
        <v>1.9000000000000006E-2</v>
      </c>
      <c r="E390" s="14">
        <f t="shared" ca="1" si="101"/>
        <v>1.0000746899999999</v>
      </c>
      <c r="F390" s="14">
        <f ca="1">(TRUNC(PRODUCT($E$12:$E389),16))</f>
        <v>1.03339885630202</v>
      </c>
      <c r="G390" s="14">
        <f t="shared" ca="1" si="110"/>
        <v>1.0322417793904499</v>
      </c>
      <c r="H390" s="14">
        <f t="shared" ca="1" si="102"/>
        <v>1.0011209400000001</v>
      </c>
      <c r="I390" s="13">
        <f t="shared" si="111"/>
        <v>5.0000000000000001E-3</v>
      </c>
      <c r="J390" s="35">
        <f t="shared" si="112"/>
        <v>44119</v>
      </c>
      <c r="K390" s="2">
        <f t="shared" si="113"/>
        <v>15</v>
      </c>
      <c r="L390" s="18">
        <f t="shared" si="114"/>
        <v>15</v>
      </c>
      <c r="M390" s="12">
        <f t="shared" si="103"/>
        <v>1.000296922</v>
      </c>
      <c r="N390" s="12">
        <f t="shared" ca="1" si="104"/>
        <v>1.0014181950000001</v>
      </c>
      <c r="O390" s="18">
        <f t="shared" si="115"/>
        <v>0</v>
      </c>
      <c r="P390" s="14">
        <f t="shared" ca="1" si="105"/>
        <v>1418.1949999999999</v>
      </c>
      <c r="Q390" s="21">
        <f t="shared" si="106"/>
        <v>0</v>
      </c>
      <c r="R390" s="14">
        <f t="shared" si="107"/>
        <v>0</v>
      </c>
      <c r="S390" s="4" t="str">
        <f t="shared" si="116"/>
        <v>J=</v>
      </c>
      <c r="T390" s="35">
        <f t="shared" si="117"/>
        <v>44484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3">
        <f t="shared" si="108"/>
        <v>44142</v>
      </c>
      <c r="B391" s="73">
        <f t="shared" ca="1" si="118"/>
        <v>1001512.8079999899</v>
      </c>
      <c r="C391" s="7">
        <f t="shared" si="109"/>
        <v>1000000</v>
      </c>
      <c r="D391" s="13">
        <f ca="1">IF(A391&lt;$B$1,VLOOKUP(A391,[1]DI!$A$4:$B$15000,2,FALSE),0)</f>
        <v>0</v>
      </c>
      <c r="E391" s="14">
        <f t="shared" ca="1" si="101"/>
        <v>1</v>
      </c>
      <c r="F391" s="14">
        <f ca="1">(TRUNC(PRODUCT($E$12:$E390),16))</f>
        <v>1.0334760408626</v>
      </c>
      <c r="G391" s="14">
        <f t="shared" ca="1" si="110"/>
        <v>1.0322417793904499</v>
      </c>
      <c r="H391" s="14">
        <f t="shared" ca="1" si="102"/>
        <v>1.00119571</v>
      </c>
      <c r="I391" s="13">
        <f t="shared" si="111"/>
        <v>5.0000000000000001E-3</v>
      </c>
      <c r="J391" s="35">
        <f t="shared" si="112"/>
        <v>44119</v>
      </c>
      <c r="K391" s="2">
        <f t="shared" si="113"/>
        <v>15</v>
      </c>
      <c r="L391" s="18">
        <f t="shared" si="114"/>
        <v>16</v>
      </c>
      <c r="M391" s="12">
        <f t="shared" si="103"/>
        <v>1.000316719</v>
      </c>
      <c r="N391" s="12">
        <f t="shared" ca="1" si="104"/>
        <v>1.001512808</v>
      </c>
      <c r="O391" s="18">
        <f t="shared" si="115"/>
        <v>0</v>
      </c>
      <c r="P391" s="14">
        <f t="shared" ca="1" si="105"/>
        <v>1512.8079999900001</v>
      </c>
      <c r="Q391" s="21">
        <f t="shared" si="106"/>
        <v>0</v>
      </c>
      <c r="R391" s="14">
        <f t="shared" si="107"/>
        <v>0</v>
      </c>
      <c r="S391" s="4" t="str">
        <f t="shared" si="116"/>
        <v>J=</v>
      </c>
      <c r="T391" s="35">
        <f t="shared" si="117"/>
        <v>44484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3">
        <f t="shared" si="108"/>
        <v>44143</v>
      </c>
      <c r="B392" s="73">
        <f t="shared" ca="1" si="118"/>
        <v>1001512.8079999899</v>
      </c>
      <c r="C392" s="7">
        <f t="shared" si="109"/>
        <v>1000000</v>
      </c>
      <c r="D392" s="13">
        <f ca="1">IF(A392&lt;$B$1,VLOOKUP(A392,[1]DI!$A$4:$B$15000,2,FALSE),0)</f>
        <v>0</v>
      </c>
      <c r="E392" s="14">
        <f t="shared" ca="1" si="101"/>
        <v>1</v>
      </c>
      <c r="F392" s="14">
        <f ca="1">(TRUNC(PRODUCT($E$12:$E391),16))</f>
        <v>1.0334760408626</v>
      </c>
      <c r="G392" s="14">
        <f t="shared" ca="1" si="110"/>
        <v>1.0322417793904499</v>
      </c>
      <c r="H392" s="14">
        <f t="shared" ca="1" si="102"/>
        <v>1.00119571</v>
      </c>
      <c r="I392" s="13">
        <f t="shared" si="111"/>
        <v>5.0000000000000001E-3</v>
      </c>
      <c r="J392" s="35">
        <f t="shared" si="112"/>
        <v>44119</v>
      </c>
      <c r="K392" s="2">
        <f t="shared" si="113"/>
        <v>15</v>
      </c>
      <c r="L392" s="18">
        <f t="shared" si="114"/>
        <v>16</v>
      </c>
      <c r="M392" s="12">
        <f t="shared" si="103"/>
        <v>1.000316719</v>
      </c>
      <c r="N392" s="12">
        <f t="shared" ca="1" si="104"/>
        <v>1.001512808</v>
      </c>
      <c r="O392" s="18">
        <f t="shared" si="115"/>
        <v>0</v>
      </c>
      <c r="P392" s="14">
        <f t="shared" ca="1" si="105"/>
        <v>1512.8079999900001</v>
      </c>
      <c r="Q392" s="21">
        <f t="shared" si="106"/>
        <v>0</v>
      </c>
      <c r="R392" s="14">
        <f t="shared" si="107"/>
        <v>0</v>
      </c>
      <c r="S392" s="4" t="str">
        <f t="shared" si="116"/>
        <v>J=</v>
      </c>
      <c r="T392" s="35">
        <f t="shared" si="117"/>
        <v>44484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3">
        <f t="shared" si="108"/>
        <v>44144</v>
      </c>
      <c r="B393" s="73">
        <f t="shared" ca="1" si="118"/>
        <v>1001512.8079999899</v>
      </c>
      <c r="C393" s="7">
        <f t="shared" si="109"/>
        <v>1000000</v>
      </c>
      <c r="D393" s="13">
        <f ca="1">IF(A393&lt;$B$1,VLOOKUP(A393,[1]DI!$A$4:$B$15000,2,FALSE),0)</f>
        <v>1.9000000000000006E-2</v>
      </c>
      <c r="E393" s="14">
        <f t="shared" ca="1" si="101"/>
        <v>1.0000746899999999</v>
      </c>
      <c r="F393" s="14">
        <f ca="1">(TRUNC(PRODUCT($E$12:$E392),16))</f>
        <v>1.0334760408626</v>
      </c>
      <c r="G393" s="14">
        <f t="shared" ca="1" si="110"/>
        <v>1.0322417793904499</v>
      </c>
      <c r="H393" s="14">
        <f t="shared" ca="1" si="102"/>
        <v>1.00119571</v>
      </c>
      <c r="I393" s="13">
        <f t="shared" si="111"/>
        <v>5.0000000000000001E-3</v>
      </c>
      <c r="J393" s="35">
        <f t="shared" si="112"/>
        <v>44119</v>
      </c>
      <c r="K393" s="2">
        <f t="shared" si="113"/>
        <v>16</v>
      </c>
      <c r="L393" s="18">
        <f t="shared" si="114"/>
        <v>16</v>
      </c>
      <c r="M393" s="12">
        <f t="shared" si="103"/>
        <v>1.000316719</v>
      </c>
      <c r="N393" s="12">
        <f t="shared" ca="1" si="104"/>
        <v>1.001512808</v>
      </c>
      <c r="O393" s="18">
        <f t="shared" si="115"/>
        <v>0</v>
      </c>
      <c r="P393" s="14">
        <f t="shared" ca="1" si="105"/>
        <v>1512.8079999900001</v>
      </c>
      <c r="Q393" s="21">
        <f t="shared" si="106"/>
        <v>0</v>
      </c>
      <c r="R393" s="14">
        <f t="shared" si="107"/>
        <v>0</v>
      </c>
      <c r="S393" s="4" t="str">
        <f t="shared" si="116"/>
        <v>J=</v>
      </c>
      <c r="T393" s="35">
        <f t="shared" si="117"/>
        <v>44484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3">
        <f t="shared" si="108"/>
        <v>44145</v>
      </c>
      <c r="B394" s="73">
        <f t="shared" ca="1" si="118"/>
        <v>1001607.436</v>
      </c>
      <c r="C394" s="7">
        <f t="shared" si="109"/>
        <v>1000000</v>
      </c>
      <c r="D394" s="13">
        <f ca="1">IF(A394&lt;$B$1,VLOOKUP(A394,[1]DI!$A$4:$B$15000,2,FALSE),0)</f>
        <v>1.9000000000000006E-2</v>
      </c>
      <c r="E394" s="14">
        <f t="shared" ca="1" si="101"/>
        <v>1.0000746899999999</v>
      </c>
      <c r="F394" s="14">
        <f ca="1">(TRUNC(PRODUCT($E$12:$E393),16))</f>
        <v>1.0335532311880899</v>
      </c>
      <c r="G394" s="14">
        <f t="shared" ca="1" si="110"/>
        <v>1.0322417793904499</v>
      </c>
      <c r="H394" s="14">
        <f t="shared" ca="1" si="102"/>
        <v>1.00127049</v>
      </c>
      <c r="I394" s="13">
        <f t="shared" si="111"/>
        <v>5.0000000000000001E-3</v>
      </c>
      <c r="J394" s="35">
        <f t="shared" si="112"/>
        <v>44119</v>
      </c>
      <c r="K394" s="2">
        <f t="shared" si="113"/>
        <v>17</v>
      </c>
      <c r="L394" s="18">
        <f t="shared" si="114"/>
        <v>17</v>
      </c>
      <c r="M394" s="12">
        <f t="shared" si="103"/>
        <v>1.0003365179999999</v>
      </c>
      <c r="N394" s="12">
        <f t="shared" ca="1" si="104"/>
        <v>1.001607436</v>
      </c>
      <c r="O394" s="18">
        <f t="shared" si="115"/>
        <v>0</v>
      </c>
      <c r="P394" s="14">
        <f t="shared" ca="1" si="105"/>
        <v>1607.4359999999999</v>
      </c>
      <c r="Q394" s="21">
        <f t="shared" si="106"/>
        <v>0</v>
      </c>
      <c r="R394" s="14">
        <f t="shared" si="107"/>
        <v>0</v>
      </c>
      <c r="S394" s="4" t="str">
        <f t="shared" si="116"/>
        <v>J=</v>
      </c>
      <c r="T394" s="35">
        <f t="shared" si="117"/>
        <v>44484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3">
        <f t="shared" si="108"/>
        <v>44146</v>
      </c>
      <c r="B395" s="73">
        <f t="shared" ca="1" si="118"/>
        <v>1001702.06499999</v>
      </c>
      <c r="C395" s="7">
        <f t="shared" si="109"/>
        <v>1000000</v>
      </c>
      <c r="D395" s="13">
        <f ca="1">IF(A395&lt;$B$1,VLOOKUP(A395,[1]DI!$A$4:$B$15000,2,FALSE),0)</f>
        <v>1.9000000000000006E-2</v>
      </c>
      <c r="E395" s="14">
        <f t="shared" ca="1" si="101"/>
        <v>1.0000746899999999</v>
      </c>
      <c r="F395" s="14">
        <f ca="1">(TRUNC(PRODUCT($E$12:$E394),16))</f>
        <v>1.0336304272789301</v>
      </c>
      <c r="G395" s="14">
        <f t="shared" ca="1" si="110"/>
        <v>1.0322417793904499</v>
      </c>
      <c r="H395" s="14">
        <f t="shared" ca="1" si="102"/>
        <v>1.0013452700000001</v>
      </c>
      <c r="I395" s="13">
        <f t="shared" si="111"/>
        <v>5.0000000000000001E-3</v>
      </c>
      <c r="J395" s="35">
        <f t="shared" si="112"/>
        <v>44119</v>
      </c>
      <c r="K395" s="2">
        <f t="shared" si="113"/>
        <v>18</v>
      </c>
      <c r="L395" s="18">
        <f t="shared" si="114"/>
        <v>18</v>
      </c>
      <c r="M395" s="12">
        <f t="shared" si="103"/>
        <v>1.000356316</v>
      </c>
      <c r="N395" s="12">
        <f t="shared" ca="1" si="104"/>
        <v>1.0017020649999999</v>
      </c>
      <c r="O395" s="18">
        <f t="shared" si="115"/>
        <v>0</v>
      </c>
      <c r="P395" s="14">
        <f t="shared" ca="1" si="105"/>
        <v>1702.0649999899999</v>
      </c>
      <c r="Q395" s="21">
        <f t="shared" si="106"/>
        <v>0</v>
      </c>
      <c r="R395" s="14">
        <f t="shared" si="107"/>
        <v>0</v>
      </c>
      <c r="S395" s="4" t="str">
        <f t="shared" si="116"/>
        <v>J=</v>
      </c>
      <c r="T395" s="35">
        <f t="shared" si="117"/>
        <v>44484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3">
        <f t="shared" si="108"/>
        <v>44147</v>
      </c>
      <c r="B396" s="73">
        <f t="shared" ca="1" si="118"/>
        <v>1001796.71</v>
      </c>
      <c r="C396" s="7">
        <f t="shared" si="109"/>
        <v>1000000</v>
      </c>
      <c r="D396" s="13">
        <f ca="1">IF(A396&lt;$B$1,VLOOKUP(A396,[1]DI!$A$4:$B$15000,2,FALSE),0)</f>
        <v>1.9000000000000006E-2</v>
      </c>
      <c r="E396" s="14">
        <f t="shared" ref="E396:E459" ca="1" si="119">ROUND(((1+D396)^(1/252)),8)</f>
        <v>1.0000746899999999</v>
      </c>
      <c r="F396" s="14">
        <f ca="1">(TRUNC(PRODUCT($E$12:$E395),16))</f>
        <v>1.03370762913554</v>
      </c>
      <c r="G396" s="14">
        <f t="shared" ca="1" si="110"/>
        <v>1.0322417793904499</v>
      </c>
      <c r="H396" s="14">
        <f t="shared" ref="H396:H459" ca="1" si="120">ROUND(F396/G396,8)</f>
        <v>1.0014200600000001</v>
      </c>
      <c r="I396" s="13">
        <f t="shared" si="111"/>
        <v>5.0000000000000001E-3</v>
      </c>
      <c r="J396" s="35">
        <f t="shared" si="112"/>
        <v>44119</v>
      </c>
      <c r="K396" s="2">
        <f t="shared" si="113"/>
        <v>19</v>
      </c>
      <c r="L396" s="18">
        <f t="shared" si="114"/>
        <v>19</v>
      </c>
      <c r="M396" s="12">
        <f t="shared" ref="M396:M459" si="121">ROUND((I396+1)^(L396/252),9)</f>
        <v>1.000376116</v>
      </c>
      <c r="N396" s="12">
        <f t="shared" ref="N396:N459" ca="1" si="122">ROUND(H396*M396,9)</f>
        <v>1.00179671</v>
      </c>
      <c r="O396" s="18">
        <f t="shared" si="115"/>
        <v>0</v>
      </c>
      <c r="P396" s="14">
        <f t="shared" ref="P396:P459" ca="1" si="123">TRUNC(((N396-1)*C396),8)</f>
        <v>1796.71</v>
      </c>
      <c r="Q396" s="21">
        <f t="shared" ref="Q396:Q459" si="124">IF($O396&gt;0,VLOOKUP($O396,$W$12:$AC$150,7),0)</f>
        <v>0</v>
      </c>
      <c r="R396" s="14">
        <f t="shared" ref="R396:R459" si="125">IF(Q396&gt;0,TRUNC(Q396*C$12,8),0)</f>
        <v>0</v>
      </c>
      <c r="S396" s="4" t="str">
        <f t="shared" si="116"/>
        <v>J=</v>
      </c>
      <c r="T396" s="35">
        <f t="shared" si="117"/>
        <v>44484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3">
        <f t="shared" ref="A397:A460" si="126">(A396+1)</f>
        <v>44148</v>
      </c>
      <c r="B397" s="73">
        <f t="shared" ca="1" si="118"/>
        <v>1001891.367</v>
      </c>
      <c r="C397" s="7">
        <f t="shared" ref="C397:C460" si="127">(C396-R396)</f>
        <v>1000000</v>
      </c>
      <c r="D397" s="13">
        <f ca="1">IF(A397&lt;$B$1,VLOOKUP(A397,[1]DI!$A$4:$B$15000,2,FALSE),0)</f>
        <v>1.9000000000000006E-2</v>
      </c>
      <c r="E397" s="14">
        <f t="shared" ca="1" si="119"/>
        <v>1.0000746899999999</v>
      </c>
      <c r="F397" s="14">
        <f ca="1">(TRUNC(PRODUCT($E$12:$E396),16))</f>
        <v>1.03378483675836</v>
      </c>
      <c r="G397" s="14">
        <f t="shared" ref="G397:G460" ca="1" si="128">IF(O396&gt;0,F396,G396)</f>
        <v>1.0322417793904499</v>
      </c>
      <c r="H397" s="14">
        <f t="shared" ca="1" si="120"/>
        <v>1.00149486</v>
      </c>
      <c r="I397" s="13">
        <f t="shared" ref="I397:I460" si="129">I396</f>
        <v>5.0000000000000001E-3</v>
      </c>
      <c r="J397" s="35">
        <f t="shared" ref="J397:J460" si="130">IF(O396&gt;0,VLOOKUP(O396,W$12:AG$150,2),J396)</f>
        <v>44119</v>
      </c>
      <c r="K397" s="2">
        <f t="shared" ref="K397:K460" si="131">IF(A397&gt;J397,IF(NETWORKDAYS(J397,A397,$W$160:$W$544)-1=0,1,NETWORKDAYS(J397,A397,$W$160:$W$544)-1),0)</f>
        <v>20</v>
      </c>
      <c r="L397" s="18">
        <f t="shared" ref="L397:L460" si="132">IF(AND(K397=1,K396=1),1,IF(K397&gt;0,IF(K397=K396,K397+1,K397),0))</f>
        <v>20</v>
      </c>
      <c r="M397" s="12">
        <f t="shared" si="121"/>
        <v>1.0003959149999999</v>
      </c>
      <c r="N397" s="12">
        <f t="shared" ca="1" si="122"/>
        <v>1.001891367</v>
      </c>
      <c r="O397" s="18">
        <f t="shared" ref="O397:O460" si="133">IF(VLOOKUP(A397,X$12:AE$150,8)=VLOOKUP(A396,X$12:AE$150,8),0,VLOOKUP(A397,X$12:AE$150,8))</f>
        <v>0</v>
      </c>
      <c r="P397" s="14">
        <f t="shared" ca="1" si="123"/>
        <v>1891.367</v>
      </c>
      <c r="Q397" s="21">
        <f t="shared" si="124"/>
        <v>0</v>
      </c>
      <c r="R397" s="14">
        <f t="shared" si="125"/>
        <v>0</v>
      </c>
      <c r="S397" s="4" t="str">
        <f t="shared" ref="S397:S460" si="134">IF(O396&gt;0,VLOOKUP(O396,W$12:AG$150,10),S396)</f>
        <v>J=</v>
      </c>
      <c r="T397" s="35">
        <f t="shared" ref="T397:T460" si="135">IF(O396&gt;0,VLOOKUP(O396,W$12:AG$150,11),T396)</f>
        <v>44484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3">
        <f t="shared" si="126"/>
        <v>44149</v>
      </c>
      <c r="B398" s="73">
        <f t="shared" ref="B398:B461" ca="1" si="136">IF(A398&lt;=TODAY(),C398+P398,IF(AND(A398&gt;TODAY(),A398&lt;=$B$1),IF(VLOOKUP(TODAY(),$A$10:$D$5000,4,FALSE)=0,"n.d",C398+P398),"n.d"))</f>
        <v>1001986.02799999</v>
      </c>
      <c r="C398" s="7">
        <f t="shared" si="127"/>
        <v>1000000</v>
      </c>
      <c r="D398" s="13">
        <f ca="1">IF(A398&lt;$B$1,VLOOKUP(A398,[1]DI!$A$4:$B$15000,2,FALSE),0)</f>
        <v>0</v>
      </c>
      <c r="E398" s="14">
        <f t="shared" ca="1" si="119"/>
        <v>1</v>
      </c>
      <c r="F398" s="14">
        <f ca="1">(TRUNC(PRODUCT($E$12:$E397),16))</f>
        <v>1.03386205014782</v>
      </c>
      <c r="G398" s="14">
        <f t="shared" ca="1" si="128"/>
        <v>1.0322417793904499</v>
      </c>
      <c r="H398" s="14">
        <f t="shared" ca="1" si="120"/>
        <v>1.0015696599999999</v>
      </c>
      <c r="I398" s="13">
        <f t="shared" si="129"/>
        <v>5.0000000000000001E-3</v>
      </c>
      <c r="J398" s="35">
        <f t="shared" si="130"/>
        <v>44119</v>
      </c>
      <c r="K398" s="2">
        <f t="shared" si="131"/>
        <v>20</v>
      </c>
      <c r="L398" s="18">
        <f t="shared" si="132"/>
        <v>21</v>
      </c>
      <c r="M398" s="12">
        <f t="shared" si="121"/>
        <v>1.0004157149999999</v>
      </c>
      <c r="N398" s="12">
        <f t="shared" ca="1" si="122"/>
        <v>1.0019860279999999</v>
      </c>
      <c r="O398" s="18">
        <f t="shared" si="133"/>
        <v>0</v>
      </c>
      <c r="P398" s="14">
        <f t="shared" ca="1" si="123"/>
        <v>1986.0279999899999</v>
      </c>
      <c r="Q398" s="21">
        <f t="shared" si="124"/>
        <v>0</v>
      </c>
      <c r="R398" s="14">
        <f t="shared" si="125"/>
        <v>0</v>
      </c>
      <c r="S398" s="4" t="str">
        <f t="shared" si="134"/>
        <v>J=</v>
      </c>
      <c r="T398" s="35">
        <f t="shared" si="135"/>
        <v>44484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3">
        <f t="shared" si="126"/>
        <v>44150</v>
      </c>
      <c r="B399" s="73">
        <f t="shared" ca="1" si="136"/>
        <v>1001986.02799999</v>
      </c>
      <c r="C399" s="7">
        <f t="shared" si="127"/>
        <v>1000000</v>
      </c>
      <c r="D399" s="13">
        <f ca="1">IF(A399&lt;$B$1,VLOOKUP(A399,[1]DI!$A$4:$B$15000,2,FALSE),0)</f>
        <v>0</v>
      </c>
      <c r="E399" s="14">
        <f t="shared" ca="1" si="119"/>
        <v>1</v>
      </c>
      <c r="F399" s="14">
        <f ca="1">(TRUNC(PRODUCT($E$12:$E398),16))</f>
        <v>1.03386205014782</v>
      </c>
      <c r="G399" s="14">
        <f t="shared" ca="1" si="128"/>
        <v>1.0322417793904499</v>
      </c>
      <c r="H399" s="14">
        <f t="shared" ca="1" si="120"/>
        <v>1.0015696599999999</v>
      </c>
      <c r="I399" s="13">
        <f t="shared" si="129"/>
        <v>5.0000000000000001E-3</v>
      </c>
      <c r="J399" s="35">
        <f t="shared" si="130"/>
        <v>44119</v>
      </c>
      <c r="K399" s="2">
        <f t="shared" si="131"/>
        <v>20</v>
      </c>
      <c r="L399" s="18">
        <f t="shared" si="132"/>
        <v>21</v>
      </c>
      <c r="M399" s="12">
        <f t="shared" si="121"/>
        <v>1.0004157149999999</v>
      </c>
      <c r="N399" s="12">
        <f t="shared" ca="1" si="122"/>
        <v>1.0019860279999999</v>
      </c>
      <c r="O399" s="18">
        <f t="shared" si="133"/>
        <v>0</v>
      </c>
      <c r="P399" s="14">
        <f t="shared" ca="1" si="123"/>
        <v>1986.0279999899999</v>
      </c>
      <c r="Q399" s="21">
        <f t="shared" si="124"/>
        <v>0</v>
      </c>
      <c r="R399" s="14">
        <f t="shared" si="125"/>
        <v>0</v>
      </c>
      <c r="S399" s="4" t="str">
        <f t="shared" si="134"/>
        <v>J=</v>
      </c>
      <c r="T399" s="35">
        <f t="shared" si="135"/>
        <v>44484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3">
        <f t="shared" si="126"/>
        <v>44151</v>
      </c>
      <c r="B400" s="73">
        <f t="shared" ca="1" si="136"/>
        <v>1001986.02799999</v>
      </c>
      <c r="C400" s="7">
        <f t="shared" si="127"/>
        <v>1000000</v>
      </c>
      <c r="D400" s="13">
        <f ca="1">IF(A400&lt;$B$1,VLOOKUP(A400,[1]DI!$A$4:$B$15000,2,FALSE),0)</f>
        <v>1.9000000000000006E-2</v>
      </c>
      <c r="E400" s="14">
        <f t="shared" ca="1" si="119"/>
        <v>1.0000746899999999</v>
      </c>
      <c r="F400" s="14">
        <f ca="1">(TRUNC(PRODUCT($E$12:$E399),16))</f>
        <v>1.03386205014782</v>
      </c>
      <c r="G400" s="14">
        <f t="shared" ca="1" si="128"/>
        <v>1.0322417793904499</v>
      </c>
      <c r="H400" s="14">
        <f t="shared" ca="1" si="120"/>
        <v>1.0015696599999999</v>
      </c>
      <c r="I400" s="13">
        <f t="shared" si="129"/>
        <v>5.0000000000000001E-3</v>
      </c>
      <c r="J400" s="35">
        <f t="shared" si="130"/>
        <v>44119</v>
      </c>
      <c r="K400" s="2">
        <f t="shared" si="131"/>
        <v>21</v>
      </c>
      <c r="L400" s="18">
        <f t="shared" si="132"/>
        <v>21</v>
      </c>
      <c r="M400" s="12">
        <f t="shared" si="121"/>
        <v>1.0004157149999999</v>
      </c>
      <c r="N400" s="12">
        <f t="shared" ca="1" si="122"/>
        <v>1.0019860279999999</v>
      </c>
      <c r="O400" s="18">
        <f t="shared" si="133"/>
        <v>0</v>
      </c>
      <c r="P400" s="14">
        <f t="shared" ca="1" si="123"/>
        <v>1986.0279999899999</v>
      </c>
      <c r="Q400" s="21">
        <f t="shared" si="124"/>
        <v>0</v>
      </c>
      <c r="R400" s="14">
        <f t="shared" si="125"/>
        <v>0</v>
      </c>
      <c r="S400" s="4" t="str">
        <f t="shared" si="134"/>
        <v>J=</v>
      </c>
      <c r="T400" s="35">
        <f t="shared" si="135"/>
        <v>44484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3">
        <f t="shared" si="126"/>
        <v>44152</v>
      </c>
      <c r="B401" s="73">
        <f t="shared" ca="1" si="136"/>
        <v>1002080.70099999</v>
      </c>
      <c r="C401" s="7">
        <f t="shared" si="127"/>
        <v>1000000</v>
      </c>
      <c r="D401" s="13">
        <f ca="1">IF(A401&lt;$B$1,VLOOKUP(A401,[1]DI!$A$4:$B$15000,2,FALSE),0)</f>
        <v>1.9000000000000006E-2</v>
      </c>
      <c r="E401" s="14">
        <f t="shared" ca="1" si="119"/>
        <v>1.0000746899999999</v>
      </c>
      <c r="F401" s="14">
        <f ca="1">(TRUNC(PRODUCT($E$12:$E400),16))</f>
        <v>1.0339392693043501</v>
      </c>
      <c r="G401" s="14">
        <f t="shared" ca="1" si="128"/>
        <v>1.0322417793904499</v>
      </c>
      <c r="H401" s="14">
        <f t="shared" ca="1" si="120"/>
        <v>1.00164447</v>
      </c>
      <c r="I401" s="13">
        <f t="shared" si="129"/>
        <v>5.0000000000000001E-3</v>
      </c>
      <c r="J401" s="35">
        <f t="shared" si="130"/>
        <v>44119</v>
      </c>
      <c r="K401" s="2">
        <f t="shared" si="131"/>
        <v>22</v>
      </c>
      <c r="L401" s="18">
        <f t="shared" si="132"/>
        <v>22</v>
      </c>
      <c r="M401" s="12">
        <f t="shared" si="121"/>
        <v>1.0004355149999999</v>
      </c>
      <c r="N401" s="12">
        <f t="shared" ca="1" si="122"/>
        <v>1.0020807009999999</v>
      </c>
      <c r="O401" s="18">
        <f t="shared" si="133"/>
        <v>0</v>
      </c>
      <c r="P401" s="14">
        <f t="shared" ca="1" si="123"/>
        <v>2080.7009999900001</v>
      </c>
      <c r="Q401" s="21">
        <f t="shared" si="124"/>
        <v>0</v>
      </c>
      <c r="R401" s="14">
        <f t="shared" si="125"/>
        <v>0</v>
      </c>
      <c r="S401" s="4" t="str">
        <f t="shared" si="134"/>
        <v>J=</v>
      </c>
      <c r="T401" s="35">
        <f t="shared" si="135"/>
        <v>44484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3">
        <f t="shared" si="126"/>
        <v>44153</v>
      </c>
      <c r="B402" s="73">
        <f t="shared" ca="1" si="136"/>
        <v>1002175.379</v>
      </c>
      <c r="C402" s="7">
        <f t="shared" si="127"/>
        <v>1000000</v>
      </c>
      <c r="D402" s="13">
        <f ca="1">IF(A402&lt;$B$1,VLOOKUP(A402,[1]DI!$A$4:$B$15000,2,FALSE),0)</f>
        <v>1.9000000000000006E-2</v>
      </c>
      <c r="E402" s="14">
        <f t="shared" ca="1" si="119"/>
        <v>1.0000746899999999</v>
      </c>
      <c r="F402" s="14">
        <f ca="1">(TRUNC(PRODUCT($E$12:$E401),16))</f>
        <v>1.0340164942283701</v>
      </c>
      <c r="G402" s="14">
        <f t="shared" ca="1" si="128"/>
        <v>1.0322417793904499</v>
      </c>
      <c r="H402" s="14">
        <f t="shared" ca="1" si="120"/>
        <v>1.0017192800000001</v>
      </c>
      <c r="I402" s="13">
        <f t="shared" si="129"/>
        <v>5.0000000000000001E-3</v>
      </c>
      <c r="J402" s="35">
        <f t="shared" si="130"/>
        <v>44119</v>
      </c>
      <c r="K402" s="2">
        <f t="shared" si="131"/>
        <v>23</v>
      </c>
      <c r="L402" s="18">
        <f t="shared" si="132"/>
        <v>23</v>
      </c>
      <c r="M402" s="12">
        <f t="shared" si="121"/>
        <v>1.000455316</v>
      </c>
      <c r="N402" s="12">
        <f t="shared" ca="1" si="122"/>
        <v>1.0021753790000001</v>
      </c>
      <c r="O402" s="18">
        <f t="shared" si="133"/>
        <v>0</v>
      </c>
      <c r="P402" s="14">
        <f t="shared" ca="1" si="123"/>
        <v>2175.3789999999999</v>
      </c>
      <c r="Q402" s="21">
        <f t="shared" si="124"/>
        <v>0</v>
      </c>
      <c r="R402" s="14">
        <f t="shared" si="125"/>
        <v>0</v>
      </c>
      <c r="S402" s="4" t="str">
        <f t="shared" si="134"/>
        <v>J=</v>
      </c>
      <c r="T402" s="35">
        <f t="shared" si="135"/>
        <v>44484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3">
        <f t="shared" si="126"/>
        <v>44154</v>
      </c>
      <c r="B403" s="73">
        <f t="shared" ca="1" si="136"/>
        <v>1002270.06899999</v>
      </c>
      <c r="C403" s="7">
        <f t="shared" si="127"/>
        <v>1000000</v>
      </c>
      <c r="D403" s="13">
        <f ca="1">IF(A403&lt;$B$1,VLOOKUP(A403,[1]DI!$A$4:$B$15000,2,FALSE),0)</f>
        <v>1.9000000000000006E-2</v>
      </c>
      <c r="E403" s="14">
        <f t="shared" ca="1" si="119"/>
        <v>1.0000746899999999</v>
      </c>
      <c r="F403" s="14">
        <f ca="1">(TRUNC(PRODUCT($E$12:$E402),16))</f>
        <v>1.0340937249203199</v>
      </c>
      <c r="G403" s="14">
        <f t="shared" ca="1" si="128"/>
        <v>1.0322417793904499</v>
      </c>
      <c r="H403" s="14">
        <f t="shared" ca="1" si="120"/>
        <v>1.0017940999999999</v>
      </c>
      <c r="I403" s="13">
        <f t="shared" si="129"/>
        <v>5.0000000000000001E-3</v>
      </c>
      <c r="J403" s="35">
        <f t="shared" si="130"/>
        <v>44119</v>
      </c>
      <c r="K403" s="2">
        <f t="shared" si="131"/>
        <v>24</v>
      </c>
      <c r="L403" s="18">
        <f t="shared" si="132"/>
        <v>24</v>
      </c>
      <c r="M403" s="12">
        <f t="shared" si="121"/>
        <v>1.0004751169999999</v>
      </c>
      <c r="N403" s="12">
        <f t="shared" ca="1" si="122"/>
        <v>1.0022700689999999</v>
      </c>
      <c r="O403" s="18">
        <f t="shared" si="133"/>
        <v>0</v>
      </c>
      <c r="P403" s="14">
        <f t="shared" ca="1" si="123"/>
        <v>2270.0689999900001</v>
      </c>
      <c r="Q403" s="21">
        <f t="shared" si="124"/>
        <v>0</v>
      </c>
      <c r="R403" s="14">
        <f t="shared" si="125"/>
        <v>0</v>
      </c>
      <c r="S403" s="4" t="str">
        <f t="shared" si="134"/>
        <v>J=</v>
      </c>
      <c r="T403" s="35">
        <f t="shared" si="135"/>
        <v>44484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3">
        <f t="shared" si="126"/>
        <v>44155</v>
      </c>
      <c r="B404" s="73">
        <f t="shared" ca="1" si="136"/>
        <v>1002364.763</v>
      </c>
      <c r="C404" s="7">
        <f t="shared" si="127"/>
        <v>1000000</v>
      </c>
      <c r="D404" s="13">
        <f ca="1">IF(A404&lt;$B$1,VLOOKUP(A404,[1]DI!$A$4:$B$15000,2,FALSE),0)</f>
        <v>1.9000000000000006E-2</v>
      </c>
      <c r="E404" s="14">
        <f t="shared" ca="1" si="119"/>
        <v>1.0000746899999999</v>
      </c>
      <c r="F404" s="14">
        <f ca="1">(TRUNC(PRODUCT($E$12:$E403),16))</f>
        <v>1.03417096138064</v>
      </c>
      <c r="G404" s="14">
        <f t="shared" ca="1" si="128"/>
        <v>1.0322417793904499</v>
      </c>
      <c r="H404" s="14">
        <f t="shared" ca="1" si="120"/>
        <v>1.0018689199999999</v>
      </c>
      <c r="I404" s="13">
        <f t="shared" si="129"/>
        <v>5.0000000000000001E-3</v>
      </c>
      <c r="J404" s="35">
        <f t="shared" si="130"/>
        <v>44119</v>
      </c>
      <c r="K404" s="2">
        <f t="shared" si="131"/>
        <v>25</v>
      </c>
      <c r="L404" s="18">
        <f t="shared" si="132"/>
        <v>25</v>
      </c>
      <c r="M404" s="12">
        <f t="shared" si="121"/>
        <v>1.000494918</v>
      </c>
      <c r="N404" s="12">
        <f t="shared" ca="1" si="122"/>
        <v>1.0023647630000001</v>
      </c>
      <c r="O404" s="18">
        <f t="shared" si="133"/>
        <v>0</v>
      </c>
      <c r="P404" s="14">
        <f t="shared" ca="1" si="123"/>
        <v>2364.7629999999999</v>
      </c>
      <c r="Q404" s="21">
        <f t="shared" si="124"/>
        <v>0</v>
      </c>
      <c r="R404" s="14">
        <f t="shared" si="125"/>
        <v>0</v>
      </c>
      <c r="S404" s="4" t="str">
        <f t="shared" si="134"/>
        <v>J=</v>
      </c>
      <c r="T404" s="35">
        <f t="shared" si="135"/>
        <v>44484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3">
        <f t="shared" si="126"/>
        <v>44156</v>
      </c>
      <c r="B405" s="73">
        <f t="shared" ca="1" si="136"/>
        <v>1002459.47</v>
      </c>
      <c r="C405" s="7">
        <f t="shared" si="127"/>
        <v>1000000</v>
      </c>
      <c r="D405" s="13">
        <f ca="1">IF(A405&lt;$B$1,VLOOKUP(A405,[1]DI!$A$4:$B$15000,2,FALSE),0)</f>
        <v>0</v>
      </c>
      <c r="E405" s="14">
        <f t="shared" ca="1" si="119"/>
        <v>1</v>
      </c>
      <c r="F405" s="14">
        <f ca="1">(TRUNC(PRODUCT($E$12:$E404),16))</f>
        <v>1.03424820360974</v>
      </c>
      <c r="G405" s="14">
        <f t="shared" ca="1" si="128"/>
        <v>1.0322417793904499</v>
      </c>
      <c r="H405" s="14">
        <f t="shared" ca="1" si="120"/>
        <v>1.0019437499999999</v>
      </c>
      <c r="I405" s="13">
        <f t="shared" si="129"/>
        <v>5.0000000000000001E-3</v>
      </c>
      <c r="J405" s="35">
        <f t="shared" si="130"/>
        <v>44119</v>
      </c>
      <c r="K405" s="2">
        <f t="shared" si="131"/>
        <v>25</v>
      </c>
      <c r="L405" s="18">
        <f t="shared" si="132"/>
        <v>26</v>
      </c>
      <c r="M405" s="12">
        <f t="shared" si="121"/>
        <v>1.00051472</v>
      </c>
      <c r="N405" s="12">
        <f t="shared" ca="1" si="122"/>
        <v>1.00245947</v>
      </c>
      <c r="O405" s="18">
        <f t="shared" si="133"/>
        <v>0</v>
      </c>
      <c r="P405" s="14">
        <f t="shared" ca="1" si="123"/>
        <v>2459.4699999999998</v>
      </c>
      <c r="Q405" s="21">
        <f t="shared" si="124"/>
        <v>0</v>
      </c>
      <c r="R405" s="14">
        <f t="shared" si="125"/>
        <v>0</v>
      </c>
      <c r="S405" s="4" t="str">
        <f t="shared" si="134"/>
        <v>J=</v>
      </c>
      <c r="T405" s="35">
        <f t="shared" si="135"/>
        <v>44484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3">
        <f t="shared" si="126"/>
        <v>44157</v>
      </c>
      <c r="B406" s="73">
        <f t="shared" ca="1" si="136"/>
        <v>1002459.47</v>
      </c>
      <c r="C406" s="7">
        <f t="shared" si="127"/>
        <v>1000000</v>
      </c>
      <c r="D406" s="13">
        <f ca="1">IF(A406&lt;$B$1,VLOOKUP(A406,[1]DI!$A$4:$B$15000,2,FALSE),0)</f>
        <v>0</v>
      </c>
      <c r="E406" s="14">
        <f t="shared" ca="1" si="119"/>
        <v>1</v>
      </c>
      <c r="F406" s="14">
        <f ca="1">(TRUNC(PRODUCT($E$12:$E405),16))</f>
        <v>1.03424820360974</v>
      </c>
      <c r="G406" s="14">
        <f t="shared" ca="1" si="128"/>
        <v>1.0322417793904499</v>
      </c>
      <c r="H406" s="14">
        <f t="shared" ca="1" si="120"/>
        <v>1.0019437499999999</v>
      </c>
      <c r="I406" s="13">
        <f t="shared" si="129"/>
        <v>5.0000000000000001E-3</v>
      </c>
      <c r="J406" s="35">
        <f t="shared" si="130"/>
        <v>44119</v>
      </c>
      <c r="K406" s="2">
        <f t="shared" si="131"/>
        <v>25</v>
      </c>
      <c r="L406" s="18">
        <f t="shared" si="132"/>
        <v>26</v>
      </c>
      <c r="M406" s="12">
        <f t="shared" si="121"/>
        <v>1.00051472</v>
      </c>
      <c r="N406" s="12">
        <f t="shared" ca="1" si="122"/>
        <v>1.00245947</v>
      </c>
      <c r="O406" s="18">
        <f t="shared" si="133"/>
        <v>0</v>
      </c>
      <c r="P406" s="14">
        <f t="shared" ca="1" si="123"/>
        <v>2459.4699999999998</v>
      </c>
      <c r="Q406" s="21">
        <f t="shared" si="124"/>
        <v>0</v>
      </c>
      <c r="R406" s="14">
        <f t="shared" si="125"/>
        <v>0</v>
      </c>
      <c r="S406" s="4" t="str">
        <f t="shared" si="134"/>
        <v>J=</v>
      </c>
      <c r="T406" s="35">
        <f t="shared" si="135"/>
        <v>44484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3">
        <f t="shared" si="126"/>
        <v>44158</v>
      </c>
      <c r="B407" s="73">
        <f t="shared" ca="1" si="136"/>
        <v>1002459.47</v>
      </c>
      <c r="C407" s="7">
        <f t="shared" si="127"/>
        <v>1000000</v>
      </c>
      <c r="D407" s="13">
        <f ca="1">IF(A407&lt;$B$1,VLOOKUP(A407,[1]DI!$A$4:$B$15000,2,FALSE),0)</f>
        <v>1.9000000000000006E-2</v>
      </c>
      <c r="E407" s="14">
        <f t="shared" ca="1" si="119"/>
        <v>1.0000746899999999</v>
      </c>
      <c r="F407" s="14">
        <f ca="1">(TRUNC(PRODUCT($E$12:$E406),16))</f>
        <v>1.03424820360974</v>
      </c>
      <c r="G407" s="14">
        <f t="shared" ca="1" si="128"/>
        <v>1.0322417793904499</v>
      </c>
      <c r="H407" s="14">
        <f t="shared" ca="1" si="120"/>
        <v>1.0019437499999999</v>
      </c>
      <c r="I407" s="13">
        <f t="shared" si="129"/>
        <v>5.0000000000000001E-3</v>
      </c>
      <c r="J407" s="35">
        <f t="shared" si="130"/>
        <v>44119</v>
      </c>
      <c r="K407" s="2">
        <f t="shared" si="131"/>
        <v>26</v>
      </c>
      <c r="L407" s="18">
        <f t="shared" si="132"/>
        <v>26</v>
      </c>
      <c r="M407" s="12">
        <f t="shared" si="121"/>
        <v>1.00051472</v>
      </c>
      <c r="N407" s="12">
        <f t="shared" ca="1" si="122"/>
        <v>1.00245947</v>
      </c>
      <c r="O407" s="18">
        <f t="shared" si="133"/>
        <v>0</v>
      </c>
      <c r="P407" s="14">
        <f t="shared" ca="1" si="123"/>
        <v>2459.4699999999998</v>
      </c>
      <c r="Q407" s="21">
        <f t="shared" si="124"/>
        <v>0</v>
      </c>
      <c r="R407" s="14">
        <f t="shared" si="125"/>
        <v>0</v>
      </c>
      <c r="S407" s="4" t="str">
        <f t="shared" si="134"/>
        <v>J=</v>
      </c>
      <c r="T407" s="35">
        <f t="shared" si="135"/>
        <v>44484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3">
        <f t="shared" si="126"/>
        <v>44159</v>
      </c>
      <c r="B408" s="73">
        <f t="shared" ca="1" si="136"/>
        <v>1002554.19099999</v>
      </c>
      <c r="C408" s="7">
        <f t="shared" si="127"/>
        <v>1000000</v>
      </c>
      <c r="D408" s="13">
        <f ca="1">IF(A408&lt;$B$1,VLOOKUP(A408,[1]DI!$A$4:$B$15000,2,FALSE),0)</f>
        <v>1.9000000000000006E-2</v>
      </c>
      <c r="E408" s="14">
        <f t="shared" ca="1" si="119"/>
        <v>1.0000746899999999</v>
      </c>
      <c r="F408" s="14">
        <f ca="1">(TRUNC(PRODUCT($E$12:$E407),16))</f>
        <v>1.03432545160807</v>
      </c>
      <c r="G408" s="14">
        <f t="shared" ca="1" si="128"/>
        <v>1.0322417793904499</v>
      </c>
      <c r="H408" s="14">
        <f t="shared" ca="1" si="120"/>
        <v>1.00201859</v>
      </c>
      <c r="I408" s="13">
        <f t="shared" si="129"/>
        <v>5.0000000000000001E-3</v>
      </c>
      <c r="J408" s="35">
        <f t="shared" si="130"/>
        <v>44119</v>
      </c>
      <c r="K408" s="2">
        <f t="shared" si="131"/>
        <v>27</v>
      </c>
      <c r="L408" s="18">
        <f t="shared" si="132"/>
        <v>27</v>
      </c>
      <c r="M408" s="12">
        <f t="shared" si="121"/>
        <v>1.0005345219999999</v>
      </c>
      <c r="N408" s="12">
        <f t="shared" ca="1" si="122"/>
        <v>1.002554191</v>
      </c>
      <c r="O408" s="18">
        <f t="shared" si="133"/>
        <v>0</v>
      </c>
      <c r="P408" s="14">
        <f t="shared" ca="1" si="123"/>
        <v>2554.1909999899999</v>
      </c>
      <c r="Q408" s="21">
        <f t="shared" si="124"/>
        <v>0</v>
      </c>
      <c r="R408" s="14">
        <f t="shared" si="125"/>
        <v>0</v>
      </c>
      <c r="S408" s="4" t="str">
        <f t="shared" si="134"/>
        <v>J=</v>
      </c>
      <c r="T408" s="35">
        <f t="shared" si="135"/>
        <v>44484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3">
        <f t="shared" si="126"/>
        <v>44160</v>
      </c>
      <c r="B409" s="73">
        <f t="shared" ca="1" si="136"/>
        <v>1002648.91499999</v>
      </c>
      <c r="C409" s="7">
        <f t="shared" si="127"/>
        <v>1000000</v>
      </c>
      <c r="D409" s="13">
        <f ca="1">IF(A409&lt;$B$1,VLOOKUP(A409,[1]DI!$A$4:$B$15000,2,FALSE),0)</f>
        <v>1.9000000000000006E-2</v>
      </c>
      <c r="E409" s="14">
        <f t="shared" ca="1" si="119"/>
        <v>1.0000746899999999</v>
      </c>
      <c r="F409" s="14">
        <f ca="1">(TRUNC(PRODUCT($E$12:$E408),16))</f>
        <v>1.0344027053760501</v>
      </c>
      <c r="G409" s="14">
        <f t="shared" ca="1" si="128"/>
        <v>1.0322417793904499</v>
      </c>
      <c r="H409" s="14">
        <f t="shared" ca="1" si="120"/>
        <v>1.00209343</v>
      </c>
      <c r="I409" s="13">
        <f t="shared" si="129"/>
        <v>5.0000000000000001E-3</v>
      </c>
      <c r="J409" s="35">
        <f t="shared" si="130"/>
        <v>44119</v>
      </c>
      <c r="K409" s="2">
        <f t="shared" si="131"/>
        <v>28</v>
      </c>
      <c r="L409" s="18">
        <f t="shared" si="132"/>
        <v>28</v>
      </c>
      <c r="M409" s="12">
        <f t="shared" si="121"/>
        <v>1.000554325</v>
      </c>
      <c r="N409" s="12">
        <f t="shared" ca="1" si="122"/>
        <v>1.002648915</v>
      </c>
      <c r="O409" s="18">
        <f t="shared" si="133"/>
        <v>0</v>
      </c>
      <c r="P409" s="14">
        <f t="shared" ca="1" si="123"/>
        <v>2648.9149999900001</v>
      </c>
      <c r="Q409" s="21">
        <f t="shared" si="124"/>
        <v>0</v>
      </c>
      <c r="R409" s="14">
        <f t="shared" si="125"/>
        <v>0</v>
      </c>
      <c r="S409" s="4" t="str">
        <f t="shared" si="134"/>
        <v>J=</v>
      </c>
      <c r="T409" s="35">
        <f t="shared" si="135"/>
        <v>44484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3">
        <f t="shared" si="126"/>
        <v>44161</v>
      </c>
      <c r="B410" s="73">
        <f t="shared" ca="1" si="136"/>
        <v>1002743.653</v>
      </c>
      <c r="C410" s="7">
        <f t="shared" si="127"/>
        <v>1000000</v>
      </c>
      <c r="D410" s="13">
        <f ca="1">IF(A410&lt;$B$1,VLOOKUP(A410,[1]DI!$A$4:$B$15000,2,FALSE),0)</f>
        <v>1.9000000000000006E-2</v>
      </c>
      <c r="E410" s="14">
        <f t="shared" ca="1" si="119"/>
        <v>1.0000746899999999</v>
      </c>
      <c r="F410" s="14">
        <f ca="1">(TRUNC(PRODUCT($E$12:$E409),16))</f>
        <v>1.0344799649141201</v>
      </c>
      <c r="G410" s="14">
        <f t="shared" ca="1" si="128"/>
        <v>1.0322417793904499</v>
      </c>
      <c r="H410" s="14">
        <f t="shared" ca="1" si="120"/>
        <v>1.00216828</v>
      </c>
      <c r="I410" s="13">
        <f t="shared" si="129"/>
        <v>5.0000000000000001E-3</v>
      </c>
      <c r="J410" s="35">
        <f t="shared" si="130"/>
        <v>44119</v>
      </c>
      <c r="K410" s="2">
        <f t="shared" si="131"/>
        <v>29</v>
      </c>
      <c r="L410" s="18">
        <f t="shared" si="132"/>
        <v>29</v>
      </c>
      <c r="M410" s="12">
        <f t="shared" si="121"/>
        <v>1.000574128</v>
      </c>
      <c r="N410" s="12">
        <f t="shared" ca="1" si="122"/>
        <v>1.002743653</v>
      </c>
      <c r="O410" s="18">
        <f t="shared" si="133"/>
        <v>0</v>
      </c>
      <c r="P410" s="14">
        <f t="shared" ca="1" si="123"/>
        <v>2743.6529999999998</v>
      </c>
      <c r="Q410" s="21">
        <f t="shared" si="124"/>
        <v>0</v>
      </c>
      <c r="R410" s="14">
        <f t="shared" si="125"/>
        <v>0</v>
      </c>
      <c r="S410" s="4" t="str">
        <f t="shared" si="134"/>
        <v>J=</v>
      </c>
      <c r="T410" s="35">
        <f t="shared" si="135"/>
        <v>44484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3">
        <f t="shared" si="126"/>
        <v>44162</v>
      </c>
      <c r="B411" s="73">
        <f t="shared" ca="1" si="136"/>
        <v>1002838.39299999</v>
      </c>
      <c r="C411" s="7">
        <f t="shared" si="127"/>
        <v>1000000</v>
      </c>
      <c r="D411" s="13">
        <f ca="1">IF(A411&lt;$B$1,VLOOKUP(A411,[1]DI!$A$4:$B$15000,2,FALSE),0)</f>
        <v>1.9000000000000006E-2</v>
      </c>
      <c r="E411" s="14">
        <f t="shared" ca="1" si="119"/>
        <v>1.0000746899999999</v>
      </c>
      <c r="F411" s="14">
        <f ca="1">(TRUNC(PRODUCT($E$12:$E410),16))</f>
        <v>1.0345572302227</v>
      </c>
      <c r="G411" s="14">
        <f t="shared" ca="1" si="128"/>
        <v>1.0322417793904499</v>
      </c>
      <c r="H411" s="14">
        <f t="shared" ca="1" si="120"/>
        <v>1.0022431300000001</v>
      </c>
      <c r="I411" s="13">
        <f t="shared" si="129"/>
        <v>5.0000000000000001E-3</v>
      </c>
      <c r="J411" s="35">
        <f t="shared" si="130"/>
        <v>44119</v>
      </c>
      <c r="K411" s="2">
        <f t="shared" si="131"/>
        <v>30</v>
      </c>
      <c r="L411" s="18">
        <f t="shared" si="132"/>
        <v>30</v>
      </c>
      <c r="M411" s="12">
        <f t="shared" si="121"/>
        <v>1.000593931</v>
      </c>
      <c r="N411" s="12">
        <f t="shared" ca="1" si="122"/>
        <v>1.002838393</v>
      </c>
      <c r="O411" s="18">
        <f t="shared" si="133"/>
        <v>0</v>
      </c>
      <c r="P411" s="14">
        <f t="shared" ca="1" si="123"/>
        <v>2838.3929999900001</v>
      </c>
      <c r="Q411" s="21">
        <f t="shared" si="124"/>
        <v>0</v>
      </c>
      <c r="R411" s="14">
        <f t="shared" si="125"/>
        <v>0</v>
      </c>
      <c r="S411" s="4" t="str">
        <f t="shared" si="134"/>
        <v>J=</v>
      </c>
      <c r="T411" s="35">
        <f t="shared" si="135"/>
        <v>44484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3">
        <f t="shared" si="126"/>
        <v>44163</v>
      </c>
      <c r="B412" s="73">
        <f t="shared" ca="1" si="136"/>
        <v>1002933.148</v>
      </c>
      <c r="C412" s="7">
        <f t="shared" si="127"/>
        <v>1000000</v>
      </c>
      <c r="D412" s="13">
        <f ca="1">IF(A412&lt;$B$1,VLOOKUP(A412,[1]DI!$A$4:$B$15000,2,FALSE),0)</f>
        <v>0</v>
      </c>
      <c r="E412" s="14">
        <f t="shared" ca="1" si="119"/>
        <v>1</v>
      </c>
      <c r="F412" s="14">
        <f ca="1">(TRUNC(PRODUCT($E$12:$E411),16))</f>
        <v>1.03463450130222</v>
      </c>
      <c r="G412" s="14">
        <f t="shared" ca="1" si="128"/>
        <v>1.0322417793904499</v>
      </c>
      <c r="H412" s="14">
        <f t="shared" ca="1" si="120"/>
        <v>1.0023179900000001</v>
      </c>
      <c r="I412" s="13">
        <f t="shared" si="129"/>
        <v>5.0000000000000001E-3</v>
      </c>
      <c r="J412" s="35">
        <f t="shared" si="130"/>
        <v>44119</v>
      </c>
      <c r="K412" s="2">
        <f t="shared" si="131"/>
        <v>30</v>
      </c>
      <c r="L412" s="18">
        <f t="shared" si="132"/>
        <v>31</v>
      </c>
      <c r="M412" s="12">
        <f t="shared" si="121"/>
        <v>1.0006137349999999</v>
      </c>
      <c r="N412" s="12">
        <f t="shared" ca="1" si="122"/>
        <v>1.0029331480000001</v>
      </c>
      <c r="O412" s="18">
        <f t="shared" si="133"/>
        <v>0</v>
      </c>
      <c r="P412" s="14">
        <f t="shared" ca="1" si="123"/>
        <v>2933.1480000000001</v>
      </c>
      <c r="Q412" s="21">
        <f t="shared" si="124"/>
        <v>0</v>
      </c>
      <c r="R412" s="14">
        <f t="shared" si="125"/>
        <v>0</v>
      </c>
      <c r="S412" s="4" t="str">
        <f t="shared" si="134"/>
        <v>J=</v>
      </c>
      <c r="T412" s="35">
        <f t="shared" si="135"/>
        <v>44484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3">
        <f t="shared" si="126"/>
        <v>44164</v>
      </c>
      <c r="B413" s="73">
        <f t="shared" ca="1" si="136"/>
        <v>1002933.148</v>
      </c>
      <c r="C413" s="7">
        <f t="shared" si="127"/>
        <v>1000000</v>
      </c>
      <c r="D413" s="13">
        <f ca="1">IF(A413&lt;$B$1,VLOOKUP(A413,[1]DI!$A$4:$B$15000,2,FALSE),0)</f>
        <v>0</v>
      </c>
      <c r="E413" s="14">
        <f t="shared" ca="1" si="119"/>
        <v>1</v>
      </c>
      <c r="F413" s="14">
        <f ca="1">(TRUNC(PRODUCT($E$12:$E412),16))</f>
        <v>1.03463450130222</v>
      </c>
      <c r="G413" s="14">
        <f t="shared" ca="1" si="128"/>
        <v>1.0322417793904499</v>
      </c>
      <c r="H413" s="14">
        <f t="shared" ca="1" si="120"/>
        <v>1.0023179900000001</v>
      </c>
      <c r="I413" s="13">
        <f t="shared" si="129"/>
        <v>5.0000000000000001E-3</v>
      </c>
      <c r="J413" s="35">
        <f t="shared" si="130"/>
        <v>44119</v>
      </c>
      <c r="K413" s="2">
        <f t="shared" si="131"/>
        <v>30</v>
      </c>
      <c r="L413" s="18">
        <f t="shared" si="132"/>
        <v>31</v>
      </c>
      <c r="M413" s="12">
        <f t="shared" si="121"/>
        <v>1.0006137349999999</v>
      </c>
      <c r="N413" s="12">
        <f t="shared" ca="1" si="122"/>
        <v>1.0029331480000001</v>
      </c>
      <c r="O413" s="18">
        <f t="shared" si="133"/>
        <v>0</v>
      </c>
      <c r="P413" s="14">
        <f t="shared" ca="1" si="123"/>
        <v>2933.1480000000001</v>
      </c>
      <c r="Q413" s="21">
        <f t="shared" si="124"/>
        <v>0</v>
      </c>
      <c r="R413" s="14">
        <f t="shared" si="125"/>
        <v>0</v>
      </c>
      <c r="S413" s="4" t="str">
        <f t="shared" si="134"/>
        <v>J=</v>
      </c>
      <c r="T413" s="35">
        <f t="shared" si="135"/>
        <v>44484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3">
        <f t="shared" si="126"/>
        <v>44165</v>
      </c>
      <c r="B414" s="73">
        <f t="shared" ca="1" si="136"/>
        <v>1002933.148</v>
      </c>
      <c r="C414" s="7">
        <f t="shared" si="127"/>
        <v>1000000</v>
      </c>
      <c r="D414" s="13">
        <f ca="1">IF(A414&lt;$B$1,VLOOKUP(A414,[1]DI!$A$4:$B$15000,2,FALSE),0)</f>
        <v>1.9000000000000006E-2</v>
      </c>
      <c r="E414" s="14">
        <f t="shared" ca="1" si="119"/>
        <v>1.0000746899999999</v>
      </c>
      <c r="F414" s="14">
        <f ca="1">(TRUNC(PRODUCT($E$12:$E413),16))</f>
        <v>1.03463450130222</v>
      </c>
      <c r="G414" s="14">
        <f t="shared" ca="1" si="128"/>
        <v>1.0322417793904499</v>
      </c>
      <c r="H414" s="14">
        <f t="shared" ca="1" si="120"/>
        <v>1.0023179900000001</v>
      </c>
      <c r="I414" s="13">
        <f t="shared" si="129"/>
        <v>5.0000000000000001E-3</v>
      </c>
      <c r="J414" s="35">
        <f t="shared" si="130"/>
        <v>44119</v>
      </c>
      <c r="K414" s="2">
        <f t="shared" si="131"/>
        <v>31</v>
      </c>
      <c r="L414" s="18">
        <f t="shared" si="132"/>
        <v>31</v>
      </c>
      <c r="M414" s="12">
        <f t="shared" si="121"/>
        <v>1.0006137349999999</v>
      </c>
      <c r="N414" s="12">
        <f t="shared" ca="1" si="122"/>
        <v>1.0029331480000001</v>
      </c>
      <c r="O414" s="18">
        <f t="shared" si="133"/>
        <v>0</v>
      </c>
      <c r="P414" s="14">
        <f t="shared" ca="1" si="123"/>
        <v>2933.1480000000001</v>
      </c>
      <c r="Q414" s="21">
        <f t="shared" si="124"/>
        <v>0</v>
      </c>
      <c r="R414" s="14">
        <f t="shared" si="125"/>
        <v>0</v>
      </c>
      <c r="S414" s="4" t="str">
        <f t="shared" si="134"/>
        <v>J=</v>
      </c>
      <c r="T414" s="35">
        <f t="shared" si="135"/>
        <v>44484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3">
        <f t="shared" si="126"/>
        <v>44166</v>
      </c>
      <c r="B415" s="73">
        <f t="shared" ca="1" si="136"/>
        <v>1003027.90499999</v>
      </c>
      <c r="C415" s="7">
        <f t="shared" si="127"/>
        <v>1000000</v>
      </c>
      <c r="D415" s="13">
        <f ca="1">IF(A415&lt;$B$1,VLOOKUP(A415,[1]DI!$A$4:$B$15000,2,FALSE),0)</f>
        <v>1.9000000000000006E-2</v>
      </c>
      <c r="E415" s="14">
        <f t="shared" ca="1" si="119"/>
        <v>1.0000746899999999</v>
      </c>
      <c r="F415" s="14">
        <f ca="1">(TRUNC(PRODUCT($E$12:$E414),16))</f>
        <v>1.0347117781531201</v>
      </c>
      <c r="G415" s="14">
        <f t="shared" ca="1" si="128"/>
        <v>1.0322417793904499</v>
      </c>
      <c r="H415" s="14">
        <f t="shared" ca="1" si="120"/>
        <v>1.0023928499999999</v>
      </c>
      <c r="I415" s="13">
        <f t="shared" si="129"/>
        <v>5.0000000000000001E-3</v>
      </c>
      <c r="J415" s="35">
        <f t="shared" si="130"/>
        <v>44119</v>
      </c>
      <c r="K415" s="2">
        <f t="shared" si="131"/>
        <v>32</v>
      </c>
      <c r="L415" s="18">
        <f t="shared" si="132"/>
        <v>32</v>
      </c>
      <c r="M415" s="12">
        <f t="shared" si="121"/>
        <v>1.0006335390000001</v>
      </c>
      <c r="N415" s="12">
        <f t="shared" ca="1" si="122"/>
        <v>1.0030279049999999</v>
      </c>
      <c r="O415" s="18">
        <f t="shared" si="133"/>
        <v>0</v>
      </c>
      <c r="P415" s="14">
        <f t="shared" ca="1" si="123"/>
        <v>3027.9049999899999</v>
      </c>
      <c r="Q415" s="21">
        <f t="shared" si="124"/>
        <v>0</v>
      </c>
      <c r="R415" s="14">
        <f t="shared" si="125"/>
        <v>0</v>
      </c>
      <c r="S415" s="4" t="str">
        <f t="shared" si="134"/>
        <v>J=</v>
      </c>
      <c r="T415" s="35">
        <f t="shared" si="135"/>
        <v>44484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3">
        <f t="shared" si="126"/>
        <v>44167</v>
      </c>
      <c r="B416" s="73">
        <f t="shared" ca="1" si="136"/>
        <v>1003122.676</v>
      </c>
      <c r="C416" s="7">
        <f t="shared" si="127"/>
        <v>1000000</v>
      </c>
      <c r="D416" s="13">
        <f ca="1">IF(A416&lt;$B$1,VLOOKUP(A416,[1]DI!$A$4:$B$15000,2,FALSE),0)</f>
        <v>1.9000000000000006E-2</v>
      </c>
      <c r="E416" s="14">
        <f t="shared" ca="1" si="119"/>
        <v>1.0000746899999999</v>
      </c>
      <c r="F416" s="14">
        <f ca="1">(TRUNC(PRODUCT($E$12:$E415),16))</f>
        <v>1.0347890607758301</v>
      </c>
      <c r="G416" s="14">
        <f t="shared" ca="1" si="128"/>
        <v>1.0322417793904499</v>
      </c>
      <c r="H416" s="14">
        <f t="shared" ca="1" si="120"/>
        <v>1.0024677200000001</v>
      </c>
      <c r="I416" s="13">
        <f t="shared" si="129"/>
        <v>5.0000000000000001E-3</v>
      </c>
      <c r="J416" s="35">
        <f t="shared" si="130"/>
        <v>44119</v>
      </c>
      <c r="K416" s="2">
        <f t="shared" si="131"/>
        <v>33</v>
      </c>
      <c r="L416" s="18">
        <f t="shared" si="132"/>
        <v>33</v>
      </c>
      <c r="M416" s="12">
        <f t="shared" si="121"/>
        <v>1.0006533440000001</v>
      </c>
      <c r="N416" s="12">
        <f t="shared" ca="1" si="122"/>
        <v>1.003122676</v>
      </c>
      <c r="O416" s="18">
        <f t="shared" si="133"/>
        <v>0</v>
      </c>
      <c r="P416" s="14">
        <f t="shared" ca="1" si="123"/>
        <v>3122.6759999999999</v>
      </c>
      <c r="Q416" s="21">
        <f t="shared" si="124"/>
        <v>0</v>
      </c>
      <c r="R416" s="14">
        <f t="shared" si="125"/>
        <v>0</v>
      </c>
      <c r="S416" s="4" t="str">
        <f t="shared" si="134"/>
        <v>J=</v>
      </c>
      <c r="T416" s="35">
        <f t="shared" si="135"/>
        <v>44484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3">
        <f t="shared" si="126"/>
        <v>44168</v>
      </c>
      <c r="B417" s="73">
        <f t="shared" ca="1" si="136"/>
        <v>1003217.451</v>
      </c>
      <c r="C417" s="7">
        <f t="shared" si="127"/>
        <v>1000000</v>
      </c>
      <c r="D417" s="13">
        <f ca="1">IF(A417&lt;$B$1,VLOOKUP(A417,[1]DI!$A$4:$B$15000,2,FALSE),0)</f>
        <v>1.9000000000000006E-2</v>
      </c>
      <c r="E417" s="14">
        <f t="shared" ca="1" si="119"/>
        <v>1.0000746899999999</v>
      </c>
      <c r="F417" s="14">
        <f ca="1">(TRUNC(PRODUCT($E$12:$E416),16))</f>
        <v>1.0348663491707799</v>
      </c>
      <c r="G417" s="14">
        <f t="shared" ca="1" si="128"/>
        <v>1.0322417793904499</v>
      </c>
      <c r="H417" s="14">
        <f t="shared" ca="1" si="120"/>
        <v>1.00254259</v>
      </c>
      <c r="I417" s="13">
        <f t="shared" si="129"/>
        <v>5.0000000000000001E-3</v>
      </c>
      <c r="J417" s="35">
        <f t="shared" si="130"/>
        <v>44119</v>
      </c>
      <c r="K417" s="2">
        <f t="shared" si="131"/>
        <v>34</v>
      </c>
      <c r="L417" s="18">
        <f t="shared" si="132"/>
        <v>34</v>
      </c>
      <c r="M417" s="12">
        <f t="shared" si="121"/>
        <v>1.000673149</v>
      </c>
      <c r="N417" s="12">
        <f t="shared" ca="1" si="122"/>
        <v>1.003217451</v>
      </c>
      <c r="O417" s="18">
        <f t="shared" si="133"/>
        <v>0</v>
      </c>
      <c r="P417" s="14">
        <f t="shared" ca="1" si="123"/>
        <v>3217.451</v>
      </c>
      <c r="Q417" s="21">
        <f t="shared" si="124"/>
        <v>0</v>
      </c>
      <c r="R417" s="14">
        <f t="shared" si="125"/>
        <v>0</v>
      </c>
      <c r="S417" s="4" t="str">
        <f t="shared" si="134"/>
        <v>J=</v>
      </c>
      <c r="T417" s="35">
        <f t="shared" si="135"/>
        <v>44484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3">
        <f t="shared" si="126"/>
        <v>44169</v>
      </c>
      <c r="B418" s="73">
        <f t="shared" ca="1" si="136"/>
        <v>1003312.23799999</v>
      </c>
      <c r="C418" s="7">
        <f t="shared" si="127"/>
        <v>1000000</v>
      </c>
      <c r="D418" s="13">
        <f ca="1">IF(A418&lt;$B$1,VLOOKUP(A418,[1]DI!$A$4:$B$15000,2,FALSE),0)</f>
        <v>1.9000000000000006E-2</v>
      </c>
      <c r="E418" s="14">
        <f t="shared" ca="1" si="119"/>
        <v>1.0000746899999999</v>
      </c>
      <c r="F418" s="14">
        <f ca="1">(TRUNC(PRODUCT($E$12:$E417),16))</f>
        <v>1.0349436433384001</v>
      </c>
      <c r="G418" s="14">
        <f t="shared" ca="1" si="128"/>
        <v>1.0322417793904499</v>
      </c>
      <c r="H418" s="14">
        <f t="shared" ca="1" si="120"/>
        <v>1.0026174699999999</v>
      </c>
      <c r="I418" s="13">
        <f t="shared" si="129"/>
        <v>5.0000000000000001E-3</v>
      </c>
      <c r="J418" s="35">
        <f t="shared" si="130"/>
        <v>44119</v>
      </c>
      <c r="K418" s="2">
        <f t="shared" si="131"/>
        <v>35</v>
      </c>
      <c r="L418" s="18">
        <f t="shared" si="132"/>
        <v>35</v>
      </c>
      <c r="M418" s="12">
        <f t="shared" si="121"/>
        <v>1.000692954</v>
      </c>
      <c r="N418" s="12">
        <f t="shared" ca="1" si="122"/>
        <v>1.0033122379999999</v>
      </c>
      <c r="O418" s="18">
        <f t="shared" si="133"/>
        <v>0</v>
      </c>
      <c r="P418" s="14">
        <f t="shared" ca="1" si="123"/>
        <v>3312.2379999899999</v>
      </c>
      <c r="Q418" s="21">
        <f t="shared" si="124"/>
        <v>0</v>
      </c>
      <c r="R418" s="14">
        <f t="shared" si="125"/>
        <v>0</v>
      </c>
      <c r="S418" s="4" t="str">
        <f t="shared" si="134"/>
        <v>J=</v>
      </c>
      <c r="T418" s="35">
        <f t="shared" si="135"/>
        <v>44484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3">
        <f t="shared" si="126"/>
        <v>44170</v>
      </c>
      <c r="B419" s="73">
        <f t="shared" ca="1" si="136"/>
        <v>1003407.039</v>
      </c>
      <c r="C419" s="7">
        <f t="shared" si="127"/>
        <v>1000000</v>
      </c>
      <c r="D419" s="13">
        <f ca="1">IF(A419&lt;$B$1,VLOOKUP(A419,[1]DI!$A$4:$B$15000,2,FALSE),0)</f>
        <v>0</v>
      </c>
      <c r="E419" s="14">
        <f t="shared" ca="1" si="119"/>
        <v>1</v>
      </c>
      <c r="F419" s="14">
        <f ca="1">(TRUNC(PRODUCT($E$12:$E418),16))</f>
        <v>1.03502094327912</v>
      </c>
      <c r="G419" s="14">
        <f t="shared" ca="1" si="128"/>
        <v>1.0322417793904499</v>
      </c>
      <c r="H419" s="14">
        <f t="shared" ca="1" si="120"/>
        <v>1.0026923599999999</v>
      </c>
      <c r="I419" s="13">
        <f t="shared" si="129"/>
        <v>5.0000000000000001E-3</v>
      </c>
      <c r="J419" s="35">
        <f t="shared" si="130"/>
        <v>44119</v>
      </c>
      <c r="K419" s="2">
        <f t="shared" si="131"/>
        <v>35</v>
      </c>
      <c r="L419" s="18">
        <f t="shared" si="132"/>
        <v>36</v>
      </c>
      <c r="M419" s="12">
        <f t="shared" si="121"/>
        <v>1.0007127600000001</v>
      </c>
      <c r="N419" s="12">
        <f t="shared" ca="1" si="122"/>
        <v>1.0034070390000001</v>
      </c>
      <c r="O419" s="18">
        <f t="shared" si="133"/>
        <v>0</v>
      </c>
      <c r="P419" s="14">
        <f t="shared" ca="1" si="123"/>
        <v>3407.0390000000002</v>
      </c>
      <c r="Q419" s="21">
        <f t="shared" si="124"/>
        <v>0</v>
      </c>
      <c r="R419" s="14">
        <f t="shared" si="125"/>
        <v>0</v>
      </c>
      <c r="S419" s="4" t="str">
        <f t="shared" si="134"/>
        <v>J=</v>
      </c>
      <c r="T419" s="35">
        <f t="shared" si="135"/>
        <v>44484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3">
        <f t="shared" si="126"/>
        <v>44171</v>
      </c>
      <c r="B420" s="73">
        <f t="shared" ca="1" si="136"/>
        <v>1003407.039</v>
      </c>
      <c r="C420" s="7">
        <f t="shared" si="127"/>
        <v>1000000</v>
      </c>
      <c r="D420" s="13">
        <f ca="1">IF(A420&lt;$B$1,VLOOKUP(A420,[1]DI!$A$4:$B$15000,2,FALSE),0)</f>
        <v>0</v>
      </c>
      <c r="E420" s="14">
        <f t="shared" ca="1" si="119"/>
        <v>1</v>
      </c>
      <c r="F420" s="14">
        <f ca="1">(TRUNC(PRODUCT($E$12:$E419),16))</f>
        <v>1.03502094327912</v>
      </c>
      <c r="G420" s="14">
        <f t="shared" ca="1" si="128"/>
        <v>1.0322417793904499</v>
      </c>
      <c r="H420" s="14">
        <f t="shared" ca="1" si="120"/>
        <v>1.0026923599999999</v>
      </c>
      <c r="I420" s="13">
        <f t="shared" si="129"/>
        <v>5.0000000000000001E-3</v>
      </c>
      <c r="J420" s="35">
        <f t="shared" si="130"/>
        <v>44119</v>
      </c>
      <c r="K420" s="2">
        <f t="shared" si="131"/>
        <v>35</v>
      </c>
      <c r="L420" s="18">
        <f t="shared" si="132"/>
        <v>36</v>
      </c>
      <c r="M420" s="12">
        <f t="shared" si="121"/>
        <v>1.0007127600000001</v>
      </c>
      <c r="N420" s="12">
        <f t="shared" ca="1" si="122"/>
        <v>1.0034070390000001</v>
      </c>
      <c r="O420" s="18">
        <f t="shared" si="133"/>
        <v>0</v>
      </c>
      <c r="P420" s="14">
        <f t="shared" ca="1" si="123"/>
        <v>3407.0390000000002</v>
      </c>
      <c r="Q420" s="21">
        <f t="shared" si="124"/>
        <v>0</v>
      </c>
      <c r="R420" s="14">
        <f t="shared" si="125"/>
        <v>0</v>
      </c>
      <c r="S420" s="4" t="str">
        <f t="shared" si="134"/>
        <v>J=</v>
      </c>
      <c r="T420" s="35">
        <f t="shared" si="135"/>
        <v>44484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3">
        <f t="shared" si="126"/>
        <v>44172</v>
      </c>
      <c r="B421" s="73">
        <f t="shared" ca="1" si="136"/>
        <v>1003407.039</v>
      </c>
      <c r="C421" s="7">
        <f t="shared" si="127"/>
        <v>1000000</v>
      </c>
      <c r="D421" s="13">
        <f ca="1">IF(A421&lt;$B$1,VLOOKUP(A421,[1]DI!$A$4:$B$15000,2,FALSE),0)</f>
        <v>1.9000000000000006E-2</v>
      </c>
      <c r="E421" s="14">
        <f t="shared" ca="1" si="119"/>
        <v>1.0000746899999999</v>
      </c>
      <c r="F421" s="14">
        <f ca="1">(TRUNC(PRODUCT($E$12:$E420),16))</f>
        <v>1.03502094327912</v>
      </c>
      <c r="G421" s="14">
        <f t="shared" ca="1" si="128"/>
        <v>1.0322417793904499</v>
      </c>
      <c r="H421" s="14">
        <f t="shared" ca="1" si="120"/>
        <v>1.0026923599999999</v>
      </c>
      <c r="I421" s="13">
        <f t="shared" si="129"/>
        <v>5.0000000000000001E-3</v>
      </c>
      <c r="J421" s="35">
        <f t="shared" si="130"/>
        <v>44119</v>
      </c>
      <c r="K421" s="2">
        <f t="shared" si="131"/>
        <v>36</v>
      </c>
      <c r="L421" s="18">
        <f t="shared" si="132"/>
        <v>36</v>
      </c>
      <c r="M421" s="12">
        <f t="shared" si="121"/>
        <v>1.0007127600000001</v>
      </c>
      <c r="N421" s="12">
        <f t="shared" ca="1" si="122"/>
        <v>1.0034070390000001</v>
      </c>
      <c r="O421" s="18">
        <f t="shared" si="133"/>
        <v>0</v>
      </c>
      <c r="P421" s="14">
        <f t="shared" ca="1" si="123"/>
        <v>3407.0390000000002</v>
      </c>
      <c r="Q421" s="21">
        <f t="shared" si="124"/>
        <v>0</v>
      </c>
      <c r="R421" s="14">
        <f t="shared" si="125"/>
        <v>0</v>
      </c>
      <c r="S421" s="4" t="str">
        <f t="shared" si="134"/>
        <v>J=</v>
      </c>
      <c r="T421" s="35">
        <f t="shared" si="135"/>
        <v>44484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3">
        <f t="shared" si="126"/>
        <v>44173</v>
      </c>
      <c r="B422" s="73">
        <f t="shared" ca="1" si="136"/>
        <v>1003501.843</v>
      </c>
      <c r="C422" s="7">
        <f t="shared" si="127"/>
        <v>1000000</v>
      </c>
      <c r="D422" s="13">
        <f ca="1">IF(A422&lt;$B$1,VLOOKUP(A422,[1]DI!$A$4:$B$15000,2,FALSE),0)</f>
        <v>1.9000000000000006E-2</v>
      </c>
      <c r="E422" s="14">
        <f t="shared" ca="1" si="119"/>
        <v>1.0000746899999999</v>
      </c>
      <c r="F422" s="14">
        <f ca="1">(TRUNC(PRODUCT($E$12:$E421),16))</f>
        <v>1.03509824899338</v>
      </c>
      <c r="G422" s="14">
        <f t="shared" ca="1" si="128"/>
        <v>1.0322417793904499</v>
      </c>
      <c r="H422" s="14">
        <f t="shared" ca="1" si="120"/>
        <v>1.00276725</v>
      </c>
      <c r="I422" s="13">
        <f t="shared" si="129"/>
        <v>5.0000000000000001E-3</v>
      </c>
      <c r="J422" s="35">
        <f t="shared" si="130"/>
        <v>44119</v>
      </c>
      <c r="K422" s="2">
        <f t="shared" si="131"/>
        <v>37</v>
      </c>
      <c r="L422" s="18">
        <f t="shared" si="132"/>
        <v>37</v>
      </c>
      <c r="M422" s="12">
        <f t="shared" si="121"/>
        <v>1.0007325659999999</v>
      </c>
      <c r="N422" s="12">
        <f t="shared" ca="1" si="122"/>
        <v>1.003501843</v>
      </c>
      <c r="O422" s="18">
        <f t="shared" si="133"/>
        <v>0</v>
      </c>
      <c r="P422" s="14">
        <f t="shared" ca="1" si="123"/>
        <v>3501.8429999999998</v>
      </c>
      <c r="Q422" s="21">
        <f t="shared" si="124"/>
        <v>0</v>
      </c>
      <c r="R422" s="14">
        <f t="shared" si="125"/>
        <v>0</v>
      </c>
      <c r="S422" s="4" t="str">
        <f t="shared" si="134"/>
        <v>J=</v>
      </c>
      <c r="T422" s="35">
        <f t="shared" si="135"/>
        <v>44484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3">
        <f t="shared" si="126"/>
        <v>44174</v>
      </c>
      <c r="B423" s="73">
        <f t="shared" ca="1" si="136"/>
        <v>1003596.65999999</v>
      </c>
      <c r="C423" s="7">
        <f t="shared" si="127"/>
        <v>1000000</v>
      </c>
      <c r="D423" s="13">
        <f ca="1">IF(A423&lt;$B$1,VLOOKUP(A423,[1]DI!$A$4:$B$15000,2,FALSE),0)</f>
        <v>1.9000000000000006E-2</v>
      </c>
      <c r="E423" s="14">
        <f t="shared" ca="1" si="119"/>
        <v>1.0000746899999999</v>
      </c>
      <c r="F423" s="14">
        <f ca="1">(TRUNC(PRODUCT($E$12:$E422),16))</f>
        <v>1.03517556048159</v>
      </c>
      <c r="G423" s="14">
        <f t="shared" ca="1" si="128"/>
        <v>1.0322417793904499</v>
      </c>
      <c r="H423" s="14">
        <f t="shared" ca="1" si="120"/>
        <v>1.00284215</v>
      </c>
      <c r="I423" s="13">
        <f t="shared" si="129"/>
        <v>5.0000000000000001E-3</v>
      </c>
      <c r="J423" s="35">
        <f t="shared" si="130"/>
        <v>44119</v>
      </c>
      <c r="K423" s="2">
        <f t="shared" si="131"/>
        <v>38</v>
      </c>
      <c r="L423" s="18">
        <f t="shared" si="132"/>
        <v>38</v>
      </c>
      <c r="M423" s="12">
        <f t="shared" si="121"/>
        <v>1.000752372</v>
      </c>
      <c r="N423" s="12">
        <f t="shared" ca="1" si="122"/>
        <v>1.0035966599999999</v>
      </c>
      <c r="O423" s="18">
        <f t="shared" si="133"/>
        <v>0</v>
      </c>
      <c r="P423" s="14">
        <f t="shared" ca="1" si="123"/>
        <v>3596.65999999</v>
      </c>
      <c r="Q423" s="21">
        <f t="shared" si="124"/>
        <v>0</v>
      </c>
      <c r="R423" s="14">
        <f t="shared" si="125"/>
        <v>0</v>
      </c>
      <c r="S423" s="4" t="str">
        <f t="shared" si="134"/>
        <v>J=</v>
      </c>
      <c r="T423" s="35">
        <f t="shared" si="135"/>
        <v>44484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3">
        <f t="shared" si="126"/>
        <v>44175</v>
      </c>
      <c r="B424" s="73">
        <f t="shared" ca="1" si="136"/>
        <v>1003691.48099999</v>
      </c>
      <c r="C424" s="7">
        <f t="shared" si="127"/>
        <v>1000000</v>
      </c>
      <c r="D424" s="13">
        <f ca="1">IF(A424&lt;$B$1,VLOOKUP(A424,[1]DI!$A$4:$B$15000,2,FALSE),0)</f>
        <v>1.9000000000000006E-2</v>
      </c>
      <c r="E424" s="14">
        <f t="shared" ca="1" si="119"/>
        <v>1.0000746899999999</v>
      </c>
      <c r="F424" s="14">
        <f ca="1">(TRUNC(PRODUCT($E$12:$E423),16))</f>
        <v>1.03525287774421</v>
      </c>
      <c r="G424" s="14">
        <f t="shared" ca="1" si="128"/>
        <v>1.0322417793904499</v>
      </c>
      <c r="H424" s="14">
        <f t="shared" ca="1" si="120"/>
        <v>1.00291705</v>
      </c>
      <c r="I424" s="13">
        <f t="shared" si="129"/>
        <v>5.0000000000000001E-3</v>
      </c>
      <c r="J424" s="35">
        <f t="shared" si="130"/>
        <v>44119</v>
      </c>
      <c r="K424" s="2">
        <f t="shared" si="131"/>
        <v>39</v>
      </c>
      <c r="L424" s="18">
        <f t="shared" si="132"/>
        <v>39</v>
      </c>
      <c r="M424" s="12">
        <f t="shared" si="121"/>
        <v>1.0007721789999999</v>
      </c>
      <c r="N424" s="12">
        <f t="shared" ca="1" si="122"/>
        <v>1.0036914809999999</v>
      </c>
      <c r="O424" s="18">
        <f t="shared" si="133"/>
        <v>0</v>
      </c>
      <c r="P424" s="14">
        <f t="shared" ca="1" si="123"/>
        <v>3691.4809999899999</v>
      </c>
      <c r="Q424" s="21">
        <f t="shared" si="124"/>
        <v>0</v>
      </c>
      <c r="R424" s="14">
        <f t="shared" si="125"/>
        <v>0</v>
      </c>
      <c r="S424" s="4" t="str">
        <f t="shared" si="134"/>
        <v>J=</v>
      </c>
      <c r="T424" s="35">
        <f t="shared" si="135"/>
        <v>44484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3">
        <f t="shared" si="126"/>
        <v>44176</v>
      </c>
      <c r="B425" s="73">
        <f t="shared" ca="1" si="136"/>
        <v>1003786.317</v>
      </c>
      <c r="C425" s="7">
        <f t="shared" si="127"/>
        <v>1000000</v>
      </c>
      <c r="D425" s="13">
        <f ca="1">IF(A425&lt;$B$1,VLOOKUP(A425,[1]DI!$A$4:$B$15000,2,FALSE),0)</f>
        <v>1.9000000000000006E-2</v>
      </c>
      <c r="E425" s="14">
        <f t="shared" ca="1" si="119"/>
        <v>1.0000746899999999</v>
      </c>
      <c r="F425" s="14">
        <f ca="1">(TRUNC(PRODUCT($E$12:$E424),16))</f>
        <v>1.0353302007816401</v>
      </c>
      <c r="G425" s="14">
        <f t="shared" ca="1" si="128"/>
        <v>1.0322417793904499</v>
      </c>
      <c r="H425" s="14">
        <f t="shared" ca="1" si="120"/>
        <v>1.0029919599999999</v>
      </c>
      <c r="I425" s="13">
        <f t="shared" si="129"/>
        <v>5.0000000000000001E-3</v>
      </c>
      <c r="J425" s="35">
        <f t="shared" si="130"/>
        <v>44119</v>
      </c>
      <c r="K425" s="2">
        <f t="shared" si="131"/>
        <v>40</v>
      </c>
      <c r="L425" s="18">
        <f t="shared" si="132"/>
        <v>40</v>
      </c>
      <c r="M425" s="12">
        <f t="shared" si="121"/>
        <v>1.0007919869999999</v>
      </c>
      <c r="N425" s="12">
        <f t="shared" ca="1" si="122"/>
        <v>1.0037863170000001</v>
      </c>
      <c r="O425" s="18">
        <f t="shared" si="133"/>
        <v>0</v>
      </c>
      <c r="P425" s="14">
        <f t="shared" ca="1" si="123"/>
        <v>3786.317</v>
      </c>
      <c r="Q425" s="21">
        <f t="shared" si="124"/>
        <v>0</v>
      </c>
      <c r="R425" s="14">
        <f t="shared" si="125"/>
        <v>0</v>
      </c>
      <c r="S425" s="4" t="str">
        <f t="shared" si="134"/>
        <v>J=</v>
      </c>
      <c r="T425" s="35">
        <f t="shared" si="135"/>
        <v>44484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3">
        <f t="shared" si="126"/>
        <v>44177</v>
      </c>
      <c r="B426" s="73">
        <f t="shared" ca="1" si="136"/>
        <v>1003881.154</v>
      </c>
      <c r="C426" s="7">
        <f t="shared" si="127"/>
        <v>1000000</v>
      </c>
      <c r="D426" s="13">
        <f ca="1">IF(A426&lt;$B$1,VLOOKUP(A426,[1]DI!$A$4:$B$15000,2,FALSE),0)</f>
        <v>0</v>
      </c>
      <c r="E426" s="14">
        <f t="shared" ca="1" si="119"/>
        <v>1</v>
      </c>
      <c r="F426" s="14">
        <f ca="1">(TRUNC(PRODUCT($E$12:$E425),16))</f>
        <v>1.0354075295943399</v>
      </c>
      <c r="G426" s="14">
        <f t="shared" ca="1" si="128"/>
        <v>1.0322417793904499</v>
      </c>
      <c r="H426" s="14">
        <f t="shared" ca="1" si="120"/>
        <v>1.0030668700000001</v>
      </c>
      <c r="I426" s="13">
        <f t="shared" si="129"/>
        <v>5.0000000000000001E-3</v>
      </c>
      <c r="J426" s="35">
        <f t="shared" si="130"/>
        <v>44119</v>
      </c>
      <c r="K426" s="2">
        <f t="shared" si="131"/>
        <v>40</v>
      </c>
      <c r="L426" s="18">
        <f t="shared" si="132"/>
        <v>41</v>
      </c>
      <c r="M426" s="12">
        <f t="shared" si="121"/>
        <v>1.0008117940000001</v>
      </c>
      <c r="N426" s="12">
        <f t="shared" ca="1" si="122"/>
        <v>1.0038811540000001</v>
      </c>
      <c r="O426" s="18">
        <f t="shared" si="133"/>
        <v>0</v>
      </c>
      <c r="P426" s="14">
        <f t="shared" ca="1" si="123"/>
        <v>3881.154</v>
      </c>
      <c r="Q426" s="21">
        <f t="shared" si="124"/>
        <v>0</v>
      </c>
      <c r="R426" s="14">
        <f t="shared" si="125"/>
        <v>0</v>
      </c>
      <c r="S426" s="4" t="str">
        <f t="shared" si="134"/>
        <v>J=</v>
      </c>
      <c r="T426" s="35">
        <f t="shared" si="135"/>
        <v>44484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3">
        <f t="shared" si="126"/>
        <v>44178</v>
      </c>
      <c r="B427" s="73">
        <f t="shared" ca="1" si="136"/>
        <v>1003881.154</v>
      </c>
      <c r="C427" s="7">
        <f t="shared" si="127"/>
        <v>1000000</v>
      </c>
      <c r="D427" s="13">
        <f ca="1">IF(A427&lt;$B$1,VLOOKUP(A427,[1]DI!$A$4:$B$15000,2,FALSE),0)</f>
        <v>0</v>
      </c>
      <c r="E427" s="14">
        <f t="shared" ca="1" si="119"/>
        <v>1</v>
      </c>
      <c r="F427" s="14">
        <f ca="1">(TRUNC(PRODUCT($E$12:$E426),16))</f>
        <v>1.0354075295943399</v>
      </c>
      <c r="G427" s="14">
        <f t="shared" ca="1" si="128"/>
        <v>1.0322417793904499</v>
      </c>
      <c r="H427" s="14">
        <f t="shared" ca="1" si="120"/>
        <v>1.0030668700000001</v>
      </c>
      <c r="I427" s="13">
        <f t="shared" si="129"/>
        <v>5.0000000000000001E-3</v>
      </c>
      <c r="J427" s="35">
        <f t="shared" si="130"/>
        <v>44119</v>
      </c>
      <c r="K427" s="2">
        <f t="shared" si="131"/>
        <v>40</v>
      </c>
      <c r="L427" s="18">
        <f t="shared" si="132"/>
        <v>41</v>
      </c>
      <c r="M427" s="12">
        <f t="shared" si="121"/>
        <v>1.0008117940000001</v>
      </c>
      <c r="N427" s="12">
        <f t="shared" ca="1" si="122"/>
        <v>1.0038811540000001</v>
      </c>
      <c r="O427" s="18">
        <f t="shared" si="133"/>
        <v>0</v>
      </c>
      <c r="P427" s="14">
        <f t="shared" ca="1" si="123"/>
        <v>3881.154</v>
      </c>
      <c r="Q427" s="21">
        <f t="shared" si="124"/>
        <v>0</v>
      </c>
      <c r="R427" s="14">
        <f t="shared" si="125"/>
        <v>0</v>
      </c>
      <c r="S427" s="4" t="str">
        <f t="shared" si="134"/>
        <v>J=</v>
      </c>
      <c r="T427" s="35">
        <f t="shared" si="135"/>
        <v>44484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3">
        <f t="shared" si="126"/>
        <v>44179</v>
      </c>
      <c r="B428" s="73">
        <f t="shared" ca="1" si="136"/>
        <v>1003881.154</v>
      </c>
      <c r="C428" s="7">
        <f t="shared" si="127"/>
        <v>1000000</v>
      </c>
      <c r="D428" s="13">
        <f ca="1">IF(A428&lt;$B$1,VLOOKUP(A428,[1]DI!$A$4:$B$15000,2,FALSE),0)</f>
        <v>1.9000000000000006E-2</v>
      </c>
      <c r="E428" s="14">
        <f t="shared" ca="1" si="119"/>
        <v>1.0000746899999999</v>
      </c>
      <c r="F428" s="14">
        <f ca="1">(TRUNC(PRODUCT($E$12:$E427),16))</f>
        <v>1.0354075295943399</v>
      </c>
      <c r="G428" s="14">
        <f t="shared" ca="1" si="128"/>
        <v>1.0322417793904499</v>
      </c>
      <c r="H428" s="14">
        <f t="shared" ca="1" si="120"/>
        <v>1.0030668700000001</v>
      </c>
      <c r="I428" s="13">
        <f t="shared" si="129"/>
        <v>5.0000000000000001E-3</v>
      </c>
      <c r="J428" s="35">
        <f t="shared" si="130"/>
        <v>44119</v>
      </c>
      <c r="K428" s="2">
        <f t="shared" si="131"/>
        <v>41</v>
      </c>
      <c r="L428" s="18">
        <f t="shared" si="132"/>
        <v>41</v>
      </c>
      <c r="M428" s="12">
        <f t="shared" si="121"/>
        <v>1.0008117940000001</v>
      </c>
      <c r="N428" s="12">
        <f t="shared" ca="1" si="122"/>
        <v>1.0038811540000001</v>
      </c>
      <c r="O428" s="18">
        <f t="shared" si="133"/>
        <v>0</v>
      </c>
      <c r="P428" s="14">
        <f t="shared" ca="1" si="123"/>
        <v>3881.154</v>
      </c>
      <c r="Q428" s="21">
        <f t="shared" si="124"/>
        <v>0</v>
      </c>
      <c r="R428" s="14">
        <f t="shared" si="125"/>
        <v>0</v>
      </c>
      <c r="S428" s="4" t="str">
        <f t="shared" si="134"/>
        <v>J=</v>
      </c>
      <c r="T428" s="35">
        <f t="shared" si="135"/>
        <v>44484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3">
        <f t="shared" si="126"/>
        <v>44180</v>
      </c>
      <c r="B429" s="73">
        <f t="shared" ca="1" si="136"/>
        <v>1003976.0060000001</v>
      </c>
      <c r="C429" s="7">
        <f t="shared" si="127"/>
        <v>1000000</v>
      </c>
      <c r="D429" s="13">
        <f ca="1">IF(A429&lt;$B$1,VLOOKUP(A429,[1]DI!$A$4:$B$15000,2,FALSE),0)</f>
        <v>1.9000000000000006E-2</v>
      </c>
      <c r="E429" s="14">
        <f t="shared" ca="1" si="119"/>
        <v>1.0000746899999999</v>
      </c>
      <c r="F429" s="14">
        <f ca="1">(TRUNC(PRODUCT($E$12:$E428),16))</f>
        <v>1.0354848641827299</v>
      </c>
      <c r="G429" s="14">
        <f t="shared" ca="1" si="128"/>
        <v>1.0322417793904499</v>
      </c>
      <c r="H429" s="14">
        <f t="shared" ca="1" si="120"/>
        <v>1.0031417899999999</v>
      </c>
      <c r="I429" s="13">
        <f t="shared" si="129"/>
        <v>5.0000000000000001E-3</v>
      </c>
      <c r="J429" s="35">
        <f t="shared" si="130"/>
        <v>44119</v>
      </c>
      <c r="K429" s="2">
        <f t="shared" si="131"/>
        <v>42</v>
      </c>
      <c r="L429" s="18">
        <f t="shared" si="132"/>
        <v>42</v>
      </c>
      <c r="M429" s="12">
        <f t="shared" si="121"/>
        <v>1.000831603</v>
      </c>
      <c r="N429" s="12">
        <f t="shared" ca="1" si="122"/>
        <v>1.003976006</v>
      </c>
      <c r="O429" s="18">
        <f t="shared" si="133"/>
        <v>0</v>
      </c>
      <c r="P429" s="14">
        <f t="shared" ca="1" si="123"/>
        <v>3976.0059999999999</v>
      </c>
      <c r="Q429" s="21">
        <f t="shared" si="124"/>
        <v>0</v>
      </c>
      <c r="R429" s="14">
        <f t="shared" si="125"/>
        <v>0</v>
      </c>
      <c r="S429" s="4" t="str">
        <f t="shared" si="134"/>
        <v>J=</v>
      </c>
      <c r="T429" s="35">
        <f t="shared" si="135"/>
        <v>44484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3">
        <f t="shared" si="126"/>
        <v>44181</v>
      </c>
      <c r="B430" s="73">
        <f t="shared" ca="1" si="136"/>
        <v>1004070.85999999</v>
      </c>
      <c r="C430" s="7">
        <f t="shared" si="127"/>
        <v>1000000</v>
      </c>
      <c r="D430" s="13">
        <f ca="1">IF(A430&lt;$B$1,VLOOKUP(A430,[1]DI!$A$4:$B$15000,2,FALSE),0)</f>
        <v>1.9000000000000006E-2</v>
      </c>
      <c r="E430" s="14">
        <f t="shared" ca="1" si="119"/>
        <v>1.0000746899999999</v>
      </c>
      <c r="F430" s="14">
        <f ca="1">(TRUNC(PRODUCT($E$12:$E429),16))</f>
        <v>1.0355622045472299</v>
      </c>
      <c r="G430" s="14">
        <f t="shared" ca="1" si="128"/>
        <v>1.0322417793904499</v>
      </c>
      <c r="H430" s="14">
        <f t="shared" ca="1" si="120"/>
        <v>1.00321671</v>
      </c>
      <c r="I430" s="13">
        <f t="shared" si="129"/>
        <v>5.0000000000000001E-3</v>
      </c>
      <c r="J430" s="35">
        <f t="shared" si="130"/>
        <v>44119</v>
      </c>
      <c r="K430" s="2">
        <f t="shared" si="131"/>
        <v>43</v>
      </c>
      <c r="L430" s="18">
        <f t="shared" si="132"/>
        <v>43</v>
      </c>
      <c r="M430" s="12">
        <f t="shared" si="121"/>
        <v>1.000851411</v>
      </c>
      <c r="N430" s="12">
        <f t="shared" ca="1" si="122"/>
        <v>1.0040708599999999</v>
      </c>
      <c r="O430" s="18">
        <f t="shared" si="133"/>
        <v>0</v>
      </c>
      <c r="P430" s="14">
        <f t="shared" ca="1" si="123"/>
        <v>4070.8599999899998</v>
      </c>
      <c r="Q430" s="21">
        <f t="shared" si="124"/>
        <v>0</v>
      </c>
      <c r="R430" s="14">
        <f t="shared" si="125"/>
        <v>0</v>
      </c>
      <c r="S430" s="4" t="str">
        <f t="shared" si="134"/>
        <v>J=</v>
      </c>
      <c r="T430" s="35">
        <f t="shared" si="135"/>
        <v>44484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3">
        <f t="shared" si="126"/>
        <v>44182</v>
      </c>
      <c r="B431" s="73">
        <f t="shared" ca="1" si="136"/>
        <v>1004165.728</v>
      </c>
      <c r="C431" s="7">
        <f t="shared" si="127"/>
        <v>1000000</v>
      </c>
      <c r="D431" s="13">
        <f ca="1">IF(A431&lt;$B$1,VLOOKUP(A431,[1]DI!$A$4:$B$15000,2,FALSE),0)</f>
        <v>1.9000000000000006E-2</v>
      </c>
      <c r="E431" s="14">
        <f t="shared" ca="1" si="119"/>
        <v>1.0000746899999999</v>
      </c>
      <c r="F431" s="14">
        <f ca="1">(TRUNC(PRODUCT($E$12:$E430),16))</f>
        <v>1.0356395506882901</v>
      </c>
      <c r="G431" s="14">
        <f t="shared" ca="1" si="128"/>
        <v>1.0322417793904499</v>
      </c>
      <c r="H431" s="14">
        <f t="shared" ca="1" si="120"/>
        <v>1.00329164</v>
      </c>
      <c r="I431" s="13">
        <f t="shared" si="129"/>
        <v>5.0000000000000001E-3</v>
      </c>
      <c r="J431" s="35">
        <f t="shared" si="130"/>
        <v>44119</v>
      </c>
      <c r="K431" s="2">
        <f t="shared" si="131"/>
        <v>44</v>
      </c>
      <c r="L431" s="18">
        <f t="shared" si="132"/>
        <v>44</v>
      </c>
      <c r="M431" s="12">
        <f t="shared" si="121"/>
        <v>1.0008712200000001</v>
      </c>
      <c r="N431" s="12">
        <f t="shared" ca="1" si="122"/>
        <v>1.004165728</v>
      </c>
      <c r="O431" s="18">
        <f t="shared" si="133"/>
        <v>0</v>
      </c>
      <c r="P431" s="14">
        <f t="shared" ca="1" si="123"/>
        <v>4165.7280000000001</v>
      </c>
      <c r="Q431" s="21">
        <f t="shared" si="124"/>
        <v>0</v>
      </c>
      <c r="R431" s="14">
        <f t="shared" si="125"/>
        <v>0</v>
      </c>
      <c r="S431" s="4" t="str">
        <f t="shared" si="134"/>
        <v>J=</v>
      </c>
      <c r="T431" s="35">
        <f t="shared" si="135"/>
        <v>44484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3">
        <f t="shared" si="126"/>
        <v>44183</v>
      </c>
      <c r="B432" s="73">
        <f t="shared" ca="1" si="136"/>
        <v>1004260.60899999</v>
      </c>
      <c r="C432" s="7">
        <f t="shared" si="127"/>
        <v>1000000</v>
      </c>
      <c r="D432" s="13">
        <f ca="1">IF(A432&lt;$B$1,VLOOKUP(A432,[1]DI!$A$4:$B$15000,2,FALSE),0)</f>
        <v>1.9000000000000006E-2</v>
      </c>
      <c r="E432" s="14">
        <f t="shared" ca="1" si="119"/>
        <v>1.0000746899999999</v>
      </c>
      <c r="F432" s="14">
        <f ca="1">(TRUNC(PRODUCT($E$12:$E431),16))</f>
        <v>1.03571690260633</v>
      </c>
      <c r="G432" s="14">
        <f t="shared" ca="1" si="128"/>
        <v>1.0322417793904499</v>
      </c>
      <c r="H432" s="14">
        <f t="shared" ca="1" si="120"/>
        <v>1.00336658</v>
      </c>
      <c r="I432" s="13">
        <f t="shared" si="129"/>
        <v>5.0000000000000001E-3</v>
      </c>
      <c r="J432" s="35">
        <f t="shared" si="130"/>
        <v>44119</v>
      </c>
      <c r="K432" s="2">
        <f t="shared" si="131"/>
        <v>45</v>
      </c>
      <c r="L432" s="18">
        <f t="shared" si="132"/>
        <v>45</v>
      </c>
      <c r="M432" s="12">
        <f t="shared" si="121"/>
        <v>1.0008910289999999</v>
      </c>
      <c r="N432" s="12">
        <f t="shared" ca="1" si="122"/>
        <v>1.0042606089999999</v>
      </c>
      <c r="O432" s="18">
        <f t="shared" si="133"/>
        <v>0</v>
      </c>
      <c r="P432" s="14">
        <f t="shared" ca="1" si="123"/>
        <v>4260.6089999899996</v>
      </c>
      <c r="Q432" s="21">
        <f t="shared" si="124"/>
        <v>0</v>
      </c>
      <c r="R432" s="14">
        <f t="shared" si="125"/>
        <v>0</v>
      </c>
      <c r="S432" s="4" t="str">
        <f t="shared" si="134"/>
        <v>J=</v>
      </c>
      <c r="T432" s="35">
        <f t="shared" si="135"/>
        <v>44484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3">
        <f t="shared" si="126"/>
        <v>44184</v>
      </c>
      <c r="B433" s="73">
        <f t="shared" ca="1" si="136"/>
        <v>1004355.4939999901</v>
      </c>
      <c r="C433" s="7">
        <f t="shared" si="127"/>
        <v>1000000</v>
      </c>
      <c r="D433" s="13">
        <f ca="1">IF(A433&lt;$B$1,VLOOKUP(A433,[1]DI!$A$4:$B$15000,2,FALSE),0)</f>
        <v>0</v>
      </c>
      <c r="E433" s="14">
        <f t="shared" ca="1" si="119"/>
        <v>1</v>
      </c>
      <c r="F433" s="14">
        <f ca="1">(TRUNC(PRODUCT($E$12:$E432),16))</f>
        <v>1.03579426030179</v>
      </c>
      <c r="G433" s="14">
        <f t="shared" ca="1" si="128"/>
        <v>1.0322417793904499</v>
      </c>
      <c r="H433" s="14">
        <f t="shared" ca="1" si="120"/>
        <v>1.00344152</v>
      </c>
      <c r="I433" s="13">
        <f t="shared" si="129"/>
        <v>5.0000000000000001E-3</v>
      </c>
      <c r="J433" s="35">
        <f t="shared" si="130"/>
        <v>44119</v>
      </c>
      <c r="K433" s="2">
        <f t="shared" si="131"/>
        <v>45</v>
      </c>
      <c r="L433" s="18">
        <f t="shared" si="132"/>
        <v>46</v>
      </c>
      <c r="M433" s="12">
        <f t="shared" si="121"/>
        <v>1.0009108390000001</v>
      </c>
      <c r="N433" s="12">
        <f t="shared" ca="1" si="122"/>
        <v>1.0043554939999999</v>
      </c>
      <c r="O433" s="18">
        <f t="shared" si="133"/>
        <v>0</v>
      </c>
      <c r="P433" s="14">
        <f t="shared" ca="1" si="123"/>
        <v>4355.4939999899998</v>
      </c>
      <c r="Q433" s="21">
        <f t="shared" si="124"/>
        <v>0</v>
      </c>
      <c r="R433" s="14">
        <f t="shared" si="125"/>
        <v>0</v>
      </c>
      <c r="S433" s="4" t="str">
        <f t="shared" si="134"/>
        <v>J=</v>
      </c>
      <c r="T433" s="35">
        <f t="shared" si="135"/>
        <v>44484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3">
        <f t="shared" si="126"/>
        <v>44185</v>
      </c>
      <c r="B434" s="73">
        <f t="shared" ca="1" si="136"/>
        <v>1004355.4939999901</v>
      </c>
      <c r="C434" s="7">
        <f t="shared" si="127"/>
        <v>1000000</v>
      </c>
      <c r="D434" s="13">
        <f ca="1">IF(A434&lt;$B$1,VLOOKUP(A434,[1]DI!$A$4:$B$15000,2,FALSE),0)</f>
        <v>0</v>
      </c>
      <c r="E434" s="14">
        <f t="shared" ca="1" si="119"/>
        <v>1</v>
      </c>
      <c r="F434" s="14">
        <f ca="1">(TRUNC(PRODUCT($E$12:$E433),16))</f>
        <v>1.03579426030179</v>
      </c>
      <c r="G434" s="14">
        <f t="shared" ca="1" si="128"/>
        <v>1.0322417793904499</v>
      </c>
      <c r="H434" s="14">
        <f t="shared" ca="1" si="120"/>
        <v>1.00344152</v>
      </c>
      <c r="I434" s="13">
        <f t="shared" si="129"/>
        <v>5.0000000000000001E-3</v>
      </c>
      <c r="J434" s="35">
        <f t="shared" si="130"/>
        <v>44119</v>
      </c>
      <c r="K434" s="2">
        <f t="shared" si="131"/>
        <v>45</v>
      </c>
      <c r="L434" s="18">
        <f t="shared" si="132"/>
        <v>46</v>
      </c>
      <c r="M434" s="12">
        <f t="shared" si="121"/>
        <v>1.0009108390000001</v>
      </c>
      <c r="N434" s="12">
        <f t="shared" ca="1" si="122"/>
        <v>1.0043554939999999</v>
      </c>
      <c r="O434" s="18">
        <f t="shared" si="133"/>
        <v>0</v>
      </c>
      <c r="P434" s="14">
        <f t="shared" ca="1" si="123"/>
        <v>4355.4939999899998</v>
      </c>
      <c r="Q434" s="21">
        <f t="shared" si="124"/>
        <v>0</v>
      </c>
      <c r="R434" s="14">
        <f t="shared" si="125"/>
        <v>0</v>
      </c>
      <c r="S434" s="4" t="str">
        <f t="shared" si="134"/>
        <v>J=</v>
      </c>
      <c r="T434" s="35">
        <f t="shared" si="135"/>
        <v>44484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3">
        <f t="shared" si="126"/>
        <v>44186</v>
      </c>
      <c r="B435" s="73">
        <f t="shared" ca="1" si="136"/>
        <v>1004355.4939999901</v>
      </c>
      <c r="C435" s="7">
        <f t="shared" si="127"/>
        <v>1000000</v>
      </c>
      <c r="D435" s="13">
        <f ca="1">IF(A435&lt;$B$1,VLOOKUP(A435,[1]DI!$A$4:$B$15000,2,FALSE),0)</f>
        <v>1.9000000000000006E-2</v>
      </c>
      <c r="E435" s="14">
        <f t="shared" ca="1" si="119"/>
        <v>1.0000746899999999</v>
      </c>
      <c r="F435" s="14">
        <f ca="1">(TRUNC(PRODUCT($E$12:$E434),16))</f>
        <v>1.03579426030179</v>
      </c>
      <c r="G435" s="14">
        <f t="shared" ca="1" si="128"/>
        <v>1.0322417793904499</v>
      </c>
      <c r="H435" s="14">
        <f t="shared" ca="1" si="120"/>
        <v>1.00344152</v>
      </c>
      <c r="I435" s="13">
        <f t="shared" si="129"/>
        <v>5.0000000000000001E-3</v>
      </c>
      <c r="J435" s="35">
        <f t="shared" si="130"/>
        <v>44119</v>
      </c>
      <c r="K435" s="2">
        <f t="shared" si="131"/>
        <v>46</v>
      </c>
      <c r="L435" s="18">
        <f t="shared" si="132"/>
        <v>46</v>
      </c>
      <c r="M435" s="12">
        <f t="shared" si="121"/>
        <v>1.0009108390000001</v>
      </c>
      <c r="N435" s="12">
        <f t="shared" ca="1" si="122"/>
        <v>1.0043554939999999</v>
      </c>
      <c r="O435" s="18">
        <f t="shared" si="133"/>
        <v>0</v>
      </c>
      <c r="P435" s="14">
        <f t="shared" ca="1" si="123"/>
        <v>4355.4939999899998</v>
      </c>
      <c r="Q435" s="21">
        <f t="shared" si="124"/>
        <v>0</v>
      </c>
      <c r="R435" s="14">
        <f t="shared" si="125"/>
        <v>0</v>
      </c>
      <c r="S435" s="4" t="str">
        <f t="shared" si="134"/>
        <v>J=</v>
      </c>
      <c r="T435" s="35">
        <f t="shared" si="135"/>
        <v>44484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3">
        <f t="shared" si="126"/>
        <v>44187</v>
      </c>
      <c r="B436" s="73">
        <f t="shared" ca="1" si="136"/>
        <v>1004450.392</v>
      </c>
      <c r="C436" s="7">
        <f t="shared" si="127"/>
        <v>1000000</v>
      </c>
      <c r="D436" s="13">
        <f ca="1">IF(A436&lt;$B$1,VLOOKUP(A436,[1]DI!$A$4:$B$15000,2,FALSE),0)</f>
        <v>1.9000000000000006E-2</v>
      </c>
      <c r="E436" s="14">
        <f t="shared" ca="1" si="119"/>
        <v>1.0000746899999999</v>
      </c>
      <c r="F436" s="14">
        <f ca="1">(TRUNC(PRODUCT($E$12:$E435),16))</f>
        <v>1.03587162377509</v>
      </c>
      <c r="G436" s="14">
        <f t="shared" ca="1" si="128"/>
        <v>1.0322417793904499</v>
      </c>
      <c r="H436" s="14">
        <f t="shared" ca="1" si="120"/>
        <v>1.0035164700000001</v>
      </c>
      <c r="I436" s="13">
        <f t="shared" si="129"/>
        <v>5.0000000000000001E-3</v>
      </c>
      <c r="J436" s="35">
        <f t="shared" si="130"/>
        <v>44119</v>
      </c>
      <c r="K436" s="2">
        <f t="shared" si="131"/>
        <v>47</v>
      </c>
      <c r="L436" s="18">
        <f t="shared" si="132"/>
        <v>47</v>
      </c>
      <c r="M436" s="12">
        <f t="shared" si="121"/>
        <v>1.0009306490000001</v>
      </c>
      <c r="N436" s="12">
        <f t="shared" ca="1" si="122"/>
        <v>1.0044503920000001</v>
      </c>
      <c r="O436" s="18">
        <f t="shared" si="133"/>
        <v>0</v>
      </c>
      <c r="P436" s="14">
        <f t="shared" ca="1" si="123"/>
        <v>4450.3919999999998</v>
      </c>
      <c r="Q436" s="21">
        <f t="shared" si="124"/>
        <v>0</v>
      </c>
      <c r="R436" s="14">
        <f t="shared" si="125"/>
        <v>0</v>
      </c>
      <c r="S436" s="4" t="str">
        <f t="shared" si="134"/>
        <v>J=</v>
      </c>
      <c r="T436" s="35">
        <f t="shared" si="135"/>
        <v>44484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3">
        <f t="shared" si="126"/>
        <v>44188</v>
      </c>
      <c r="B437" s="73">
        <f t="shared" ca="1" si="136"/>
        <v>1004545.29199999</v>
      </c>
      <c r="C437" s="7">
        <f t="shared" si="127"/>
        <v>1000000</v>
      </c>
      <c r="D437" s="13">
        <f ca="1">IF(A437&lt;$B$1,VLOOKUP(A437,[1]DI!$A$4:$B$15000,2,FALSE),0)</f>
        <v>1.9000000000000006E-2</v>
      </c>
      <c r="E437" s="14">
        <f t="shared" ca="1" si="119"/>
        <v>1.0000746899999999</v>
      </c>
      <c r="F437" s="14">
        <f ca="1">(TRUNC(PRODUCT($E$12:$E436),16))</f>
        <v>1.0359489930266701</v>
      </c>
      <c r="G437" s="14">
        <f t="shared" ca="1" si="128"/>
        <v>1.0322417793904499</v>
      </c>
      <c r="H437" s="14">
        <f t="shared" ca="1" si="120"/>
        <v>1.00359142</v>
      </c>
      <c r="I437" s="13">
        <f t="shared" si="129"/>
        <v>5.0000000000000001E-3</v>
      </c>
      <c r="J437" s="35">
        <f t="shared" si="130"/>
        <v>44119</v>
      </c>
      <c r="K437" s="2">
        <f t="shared" si="131"/>
        <v>48</v>
      </c>
      <c r="L437" s="18">
        <f t="shared" si="132"/>
        <v>48</v>
      </c>
      <c r="M437" s="12">
        <f t="shared" si="121"/>
        <v>1.000950459</v>
      </c>
      <c r="N437" s="12">
        <f t="shared" ca="1" si="122"/>
        <v>1.004545292</v>
      </c>
      <c r="O437" s="18">
        <f t="shared" si="133"/>
        <v>0</v>
      </c>
      <c r="P437" s="14">
        <f t="shared" ca="1" si="123"/>
        <v>4545.2919999899996</v>
      </c>
      <c r="Q437" s="21">
        <f t="shared" si="124"/>
        <v>0</v>
      </c>
      <c r="R437" s="14">
        <f t="shared" si="125"/>
        <v>0</v>
      </c>
      <c r="S437" s="4" t="str">
        <f t="shared" si="134"/>
        <v>J=</v>
      </c>
      <c r="T437" s="35">
        <f t="shared" si="135"/>
        <v>44484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3">
        <f t="shared" si="126"/>
        <v>44189</v>
      </c>
      <c r="B438" s="73">
        <f t="shared" ca="1" si="136"/>
        <v>1004640.2070000001</v>
      </c>
      <c r="C438" s="7">
        <f t="shared" si="127"/>
        <v>1000000</v>
      </c>
      <c r="D438" s="13">
        <f ca="1">IF(A438&lt;$B$1,VLOOKUP(A438,[1]DI!$A$4:$B$15000,2,FALSE),0)</f>
        <v>1.9000000000000006E-2</v>
      </c>
      <c r="E438" s="14">
        <f t="shared" ca="1" si="119"/>
        <v>1.0000746899999999</v>
      </c>
      <c r="F438" s="14">
        <f ca="1">(TRUNC(PRODUCT($E$12:$E437),16))</f>
        <v>1.0360263680569599</v>
      </c>
      <c r="G438" s="14">
        <f t="shared" ca="1" si="128"/>
        <v>1.0322417793904499</v>
      </c>
      <c r="H438" s="14">
        <f t="shared" ca="1" si="120"/>
        <v>1.0036663800000001</v>
      </c>
      <c r="I438" s="13">
        <f t="shared" si="129"/>
        <v>5.0000000000000001E-3</v>
      </c>
      <c r="J438" s="35">
        <f t="shared" si="130"/>
        <v>44119</v>
      </c>
      <c r="K438" s="2">
        <f t="shared" si="131"/>
        <v>49</v>
      </c>
      <c r="L438" s="18">
        <f t="shared" si="132"/>
        <v>49</v>
      </c>
      <c r="M438" s="12">
        <f t="shared" si="121"/>
        <v>1.0009702700000001</v>
      </c>
      <c r="N438" s="12">
        <f t="shared" ca="1" si="122"/>
        <v>1.004640207</v>
      </c>
      <c r="O438" s="18">
        <f t="shared" si="133"/>
        <v>0</v>
      </c>
      <c r="P438" s="14">
        <f t="shared" ca="1" si="123"/>
        <v>4640.2070000000003</v>
      </c>
      <c r="Q438" s="21">
        <f t="shared" si="124"/>
        <v>0</v>
      </c>
      <c r="R438" s="14">
        <f t="shared" si="125"/>
        <v>0</v>
      </c>
      <c r="S438" s="4" t="str">
        <f t="shared" si="134"/>
        <v>J=</v>
      </c>
      <c r="T438" s="35">
        <f t="shared" si="135"/>
        <v>44484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3">
        <f t="shared" si="126"/>
        <v>44190</v>
      </c>
      <c r="B439" s="73">
        <f t="shared" ca="1" si="136"/>
        <v>1004735.125</v>
      </c>
      <c r="C439" s="7">
        <f t="shared" si="127"/>
        <v>1000000</v>
      </c>
      <c r="D439" s="13">
        <f ca="1">IF(A439&lt;$B$1,VLOOKUP(A439,[1]DI!$A$4:$B$15000,2,FALSE),0)</f>
        <v>0</v>
      </c>
      <c r="E439" s="14">
        <f t="shared" ca="1" si="119"/>
        <v>1</v>
      </c>
      <c r="F439" s="14">
        <f ca="1">(TRUNC(PRODUCT($E$12:$E438),16))</f>
        <v>1.03610374886639</v>
      </c>
      <c r="G439" s="14">
        <f t="shared" ca="1" si="128"/>
        <v>1.0322417793904499</v>
      </c>
      <c r="H439" s="14">
        <f t="shared" ca="1" si="120"/>
        <v>1.0037413399999999</v>
      </c>
      <c r="I439" s="13">
        <f t="shared" si="129"/>
        <v>5.0000000000000001E-3</v>
      </c>
      <c r="J439" s="35">
        <f t="shared" si="130"/>
        <v>44119</v>
      </c>
      <c r="K439" s="2">
        <f t="shared" si="131"/>
        <v>49</v>
      </c>
      <c r="L439" s="18">
        <f t="shared" si="132"/>
        <v>50</v>
      </c>
      <c r="M439" s="12">
        <f t="shared" si="121"/>
        <v>1.0009900810000001</v>
      </c>
      <c r="N439" s="12">
        <f t="shared" ca="1" si="122"/>
        <v>1.0047351250000001</v>
      </c>
      <c r="O439" s="18">
        <f t="shared" si="133"/>
        <v>0</v>
      </c>
      <c r="P439" s="14">
        <f t="shared" ca="1" si="123"/>
        <v>4735.125</v>
      </c>
      <c r="Q439" s="21">
        <f t="shared" si="124"/>
        <v>0</v>
      </c>
      <c r="R439" s="14">
        <f t="shared" si="125"/>
        <v>0</v>
      </c>
      <c r="S439" s="4" t="str">
        <f t="shared" si="134"/>
        <v>J=</v>
      </c>
      <c r="T439" s="35">
        <f t="shared" si="135"/>
        <v>44484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3">
        <f t="shared" si="126"/>
        <v>44191</v>
      </c>
      <c r="B440" s="73">
        <f t="shared" ca="1" si="136"/>
        <v>1004735.125</v>
      </c>
      <c r="C440" s="7">
        <f t="shared" si="127"/>
        <v>1000000</v>
      </c>
      <c r="D440" s="13">
        <f ca="1">IF(A440&lt;$B$1,VLOOKUP(A440,[1]DI!$A$4:$B$15000,2,FALSE),0)</f>
        <v>0</v>
      </c>
      <c r="E440" s="14">
        <f t="shared" ca="1" si="119"/>
        <v>1</v>
      </c>
      <c r="F440" s="14">
        <f ca="1">(TRUNC(PRODUCT($E$12:$E439),16))</f>
        <v>1.03610374886639</v>
      </c>
      <c r="G440" s="14">
        <f t="shared" ca="1" si="128"/>
        <v>1.0322417793904499</v>
      </c>
      <c r="H440" s="14">
        <f t="shared" ca="1" si="120"/>
        <v>1.0037413399999999</v>
      </c>
      <c r="I440" s="13">
        <f t="shared" si="129"/>
        <v>5.0000000000000001E-3</v>
      </c>
      <c r="J440" s="35">
        <f t="shared" si="130"/>
        <v>44119</v>
      </c>
      <c r="K440" s="2">
        <f t="shared" si="131"/>
        <v>49</v>
      </c>
      <c r="L440" s="18">
        <f t="shared" si="132"/>
        <v>50</v>
      </c>
      <c r="M440" s="12">
        <f t="shared" si="121"/>
        <v>1.0009900810000001</v>
      </c>
      <c r="N440" s="12">
        <f t="shared" ca="1" si="122"/>
        <v>1.0047351250000001</v>
      </c>
      <c r="O440" s="18">
        <f t="shared" si="133"/>
        <v>0</v>
      </c>
      <c r="P440" s="14">
        <f t="shared" ca="1" si="123"/>
        <v>4735.125</v>
      </c>
      <c r="Q440" s="21">
        <f t="shared" si="124"/>
        <v>0</v>
      </c>
      <c r="R440" s="14">
        <f t="shared" si="125"/>
        <v>0</v>
      </c>
      <c r="S440" s="4" t="str">
        <f t="shared" si="134"/>
        <v>J=</v>
      </c>
      <c r="T440" s="35">
        <f t="shared" si="135"/>
        <v>44484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3">
        <f t="shared" si="126"/>
        <v>44192</v>
      </c>
      <c r="B441" s="73">
        <f t="shared" ca="1" si="136"/>
        <v>1004735.125</v>
      </c>
      <c r="C441" s="7">
        <f t="shared" si="127"/>
        <v>1000000</v>
      </c>
      <c r="D441" s="13">
        <f ca="1">IF(A441&lt;$B$1,VLOOKUP(A441,[1]DI!$A$4:$B$15000,2,FALSE),0)</f>
        <v>0</v>
      </c>
      <c r="E441" s="14">
        <f t="shared" ca="1" si="119"/>
        <v>1</v>
      </c>
      <c r="F441" s="14">
        <f ca="1">(TRUNC(PRODUCT($E$12:$E440),16))</f>
        <v>1.03610374886639</v>
      </c>
      <c r="G441" s="14">
        <f t="shared" ca="1" si="128"/>
        <v>1.0322417793904499</v>
      </c>
      <c r="H441" s="14">
        <f t="shared" ca="1" si="120"/>
        <v>1.0037413399999999</v>
      </c>
      <c r="I441" s="13">
        <f t="shared" si="129"/>
        <v>5.0000000000000001E-3</v>
      </c>
      <c r="J441" s="35">
        <f t="shared" si="130"/>
        <v>44119</v>
      </c>
      <c r="K441" s="2">
        <f t="shared" si="131"/>
        <v>49</v>
      </c>
      <c r="L441" s="18">
        <f t="shared" si="132"/>
        <v>50</v>
      </c>
      <c r="M441" s="12">
        <f t="shared" si="121"/>
        <v>1.0009900810000001</v>
      </c>
      <c r="N441" s="12">
        <f t="shared" ca="1" si="122"/>
        <v>1.0047351250000001</v>
      </c>
      <c r="O441" s="18">
        <f t="shared" si="133"/>
        <v>0</v>
      </c>
      <c r="P441" s="14">
        <f t="shared" ca="1" si="123"/>
        <v>4735.125</v>
      </c>
      <c r="Q441" s="21">
        <f t="shared" si="124"/>
        <v>0</v>
      </c>
      <c r="R441" s="14">
        <f t="shared" si="125"/>
        <v>0</v>
      </c>
      <c r="S441" s="4" t="str">
        <f t="shared" si="134"/>
        <v>J=</v>
      </c>
      <c r="T441" s="35">
        <f t="shared" si="135"/>
        <v>44484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3">
        <f t="shared" si="126"/>
        <v>44193</v>
      </c>
      <c r="B442" s="73">
        <f t="shared" ca="1" si="136"/>
        <v>1004735.125</v>
      </c>
      <c r="C442" s="7">
        <f t="shared" si="127"/>
        <v>1000000</v>
      </c>
      <c r="D442" s="13">
        <f ca="1">IF(A442&lt;$B$1,VLOOKUP(A442,[1]DI!$A$4:$B$15000,2,FALSE),0)</f>
        <v>1.9000000000000006E-2</v>
      </c>
      <c r="E442" s="14">
        <f t="shared" ca="1" si="119"/>
        <v>1.0000746899999999</v>
      </c>
      <c r="F442" s="14">
        <f ca="1">(TRUNC(PRODUCT($E$12:$E441),16))</f>
        <v>1.03610374886639</v>
      </c>
      <c r="G442" s="14">
        <f t="shared" ca="1" si="128"/>
        <v>1.0322417793904499</v>
      </c>
      <c r="H442" s="14">
        <f t="shared" ca="1" si="120"/>
        <v>1.0037413399999999</v>
      </c>
      <c r="I442" s="13">
        <f t="shared" si="129"/>
        <v>5.0000000000000001E-3</v>
      </c>
      <c r="J442" s="35">
        <f t="shared" si="130"/>
        <v>44119</v>
      </c>
      <c r="K442" s="2">
        <f t="shared" si="131"/>
        <v>50</v>
      </c>
      <c r="L442" s="18">
        <f t="shared" si="132"/>
        <v>50</v>
      </c>
      <c r="M442" s="12">
        <f t="shared" si="121"/>
        <v>1.0009900810000001</v>
      </c>
      <c r="N442" s="12">
        <f t="shared" ca="1" si="122"/>
        <v>1.0047351250000001</v>
      </c>
      <c r="O442" s="18">
        <f t="shared" si="133"/>
        <v>0</v>
      </c>
      <c r="P442" s="14">
        <f t="shared" ca="1" si="123"/>
        <v>4735.125</v>
      </c>
      <c r="Q442" s="21">
        <f t="shared" si="124"/>
        <v>0</v>
      </c>
      <c r="R442" s="14">
        <f t="shared" si="125"/>
        <v>0</v>
      </c>
      <c r="S442" s="4" t="str">
        <f t="shared" si="134"/>
        <v>J=</v>
      </c>
      <c r="T442" s="35">
        <f t="shared" si="135"/>
        <v>44484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3">
        <f t="shared" si="126"/>
        <v>44194</v>
      </c>
      <c r="B443" s="73">
        <f t="shared" ca="1" si="136"/>
        <v>1004830.05699999</v>
      </c>
      <c r="C443" s="7">
        <f t="shared" si="127"/>
        <v>1000000</v>
      </c>
      <c r="D443" s="13">
        <f ca="1">IF(A443&lt;$B$1,VLOOKUP(A443,[1]DI!$A$4:$B$15000,2,FALSE),0)</f>
        <v>1.9000000000000006E-2</v>
      </c>
      <c r="E443" s="14">
        <f t="shared" ca="1" si="119"/>
        <v>1.0000746899999999</v>
      </c>
      <c r="F443" s="14">
        <f ca="1">(TRUNC(PRODUCT($E$12:$E442),16))</f>
        <v>1.03618113545539</v>
      </c>
      <c r="G443" s="14">
        <f t="shared" ca="1" si="128"/>
        <v>1.0322417793904499</v>
      </c>
      <c r="H443" s="14">
        <f t="shared" ca="1" si="120"/>
        <v>1.0038163099999999</v>
      </c>
      <c r="I443" s="13">
        <f t="shared" si="129"/>
        <v>5.0000000000000001E-3</v>
      </c>
      <c r="J443" s="35">
        <f t="shared" si="130"/>
        <v>44119</v>
      </c>
      <c r="K443" s="2">
        <f t="shared" si="131"/>
        <v>51</v>
      </c>
      <c r="L443" s="18">
        <f t="shared" si="132"/>
        <v>51</v>
      </c>
      <c r="M443" s="12">
        <f t="shared" si="121"/>
        <v>1.001009893</v>
      </c>
      <c r="N443" s="12">
        <f t="shared" ca="1" si="122"/>
        <v>1.0048300569999999</v>
      </c>
      <c r="O443" s="18">
        <f t="shared" si="133"/>
        <v>0</v>
      </c>
      <c r="P443" s="14">
        <f t="shared" ca="1" si="123"/>
        <v>4830.0569999899999</v>
      </c>
      <c r="Q443" s="21">
        <f t="shared" si="124"/>
        <v>0</v>
      </c>
      <c r="R443" s="14">
        <f t="shared" si="125"/>
        <v>0</v>
      </c>
      <c r="S443" s="4" t="str">
        <f t="shared" si="134"/>
        <v>J=</v>
      </c>
      <c r="T443" s="35">
        <f t="shared" si="135"/>
        <v>44484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3">
        <f t="shared" si="126"/>
        <v>44195</v>
      </c>
      <c r="B444" s="73">
        <f t="shared" ca="1" si="136"/>
        <v>1004925.002</v>
      </c>
      <c r="C444" s="7">
        <f t="shared" si="127"/>
        <v>1000000</v>
      </c>
      <c r="D444" s="13">
        <f ca="1">IF(A444&lt;$B$1,VLOOKUP(A444,[1]DI!$A$4:$B$15000,2,FALSE),0)</f>
        <v>1.9000000000000006E-2</v>
      </c>
      <c r="E444" s="14">
        <f t="shared" ca="1" si="119"/>
        <v>1.0000746899999999</v>
      </c>
      <c r="F444" s="14">
        <f ca="1">(TRUNC(PRODUCT($E$12:$E443),16))</f>
        <v>1.0362585278244001</v>
      </c>
      <c r="G444" s="14">
        <f t="shared" ca="1" si="128"/>
        <v>1.0322417793904499</v>
      </c>
      <c r="H444" s="14">
        <f t="shared" ca="1" si="120"/>
        <v>1.0038912900000001</v>
      </c>
      <c r="I444" s="13">
        <f t="shared" si="129"/>
        <v>5.0000000000000001E-3</v>
      </c>
      <c r="J444" s="35">
        <f t="shared" si="130"/>
        <v>44119</v>
      </c>
      <c r="K444" s="2">
        <f t="shared" si="131"/>
        <v>52</v>
      </c>
      <c r="L444" s="18">
        <f t="shared" si="132"/>
        <v>52</v>
      </c>
      <c r="M444" s="12">
        <f t="shared" si="121"/>
        <v>1.0010297050000001</v>
      </c>
      <c r="N444" s="12">
        <f t="shared" ca="1" si="122"/>
        <v>1.004925002</v>
      </c>
      <c r="O444" s="18">
        <f t="shared" si="133"/>
        <v>0</v>
      </c>
      <c r="P444" s="14">
        <f t="shared" ca="1" si="123"/>
        <v>4925.0020000000004</v>
      </c>
      <c r="Q444" s="21">
        <f t="shared" si="124"/>
        <v>0</v>
      </c>
      <c r="R444" s="14">
        <f t="shared" si="125"/>
        <v>0</v>
      </c>
      <c r="S444" s="4" t="str">
        <f t="shared" si="134"/>
        <v>J=</v>
      </c>
      <c r="T444" s="35">
        <f t="shared" si="135"/>
        <v>44484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3">
        <f t="shared" si="126"/>
        <v>44196</v>
      </c>
      <c r="B445" s="73">
        <f t="shared" ca="1" si="136"/>
        <v>1005019.95</v>
      </c>
      <c r="C445" s="7">
        <f t="shared" si="127"/>
        <v>1000000</v>
      </c>
      <c r="D445" s="13">
        <f ca="1">IF(A445&lt;$B$1,VLOOKUP(A445,[1]DI!$A$4:$B$15000,2,FALSE),0)</f>
        <v>1.9000000000000006E-2</v>
      </c>
      <c r="E445" s="14">
        <f t="shared" ca="1" si="119"/>
        <v>1.0000746899999999</v>
      </c>
      <c r="F445" s="14">
        <f ca="1">(TRUNC(PRODUCT($E$12:$E444),16))</f>
        <v>1.0363359259738401</v>
      </c>
      <c r="G445" s="14">
        <f t="shared" ca="1" si="128"/>
        <v>1.0322417793904499</v>
      </c>
      <c r="H445" s="14">
        <f t="shared" ca="1" si="120"/>
        <v>1.00396627</v>
      </c>
      <c r="I445" s="13">
        <f t="shared" si="129"/>
        <v>5.0000000000000001E-3</v>
      </c>
      <c r="J445" s="35">
        <f t="shared" si="130"/>
        <v>44119</v>
      </c>
      <c r="K445" s="2">
        <f t="shared" si="131"/>
        <v>53</v>
      </c>
      <c r="L445" s="18">
        <f t="shared" si="132"/>
        <v>53</v>
      </c>
      <c r="M445" s="12">
        <f t="shared" si="121"/>
        <v>1.001049517</v>
      </c>
      <c r="N445" s="12">
        <f t="shared" ca="1" si="122"/>
        <v>1.0050199500000001</v>
      </c>
      <c r="O445" s="18">
        <f t="shared" si="133"/>
        <v>0</v>
      </c>
      <c r="P445" s="14">
        <f t="shared" ca="1" si="123"/>
        <v>5019.95</v>
      </c>
      <c r="Q445" s="21">
        <f t="shared" si="124"/>
        <v>0</v>
      </c>
      <c r="R445" s="14">
        <f t="shared" si="125"/>
        <v>0</v>
      </c>
      <c r="S445" s="4" t="str">
        <f t="shared" si="134"/>
        <v>J=</v>
      </c>
      <c r="T445" s="35">
        <f t="shared" si="135"/>
        <v>44484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3">
        <f t="shared" si="126"/>
        <v>44197</v>
      </c>
      <c r="B446" s="73">
        <f t="shared" ca="1" si="136"/>
        <v>1005114.901</v>
      </c>
      <c r="C446" s="7">
        <f t="shared" si="127"/>
        <v>1000000</v>
      </c>
      <c r="D446" s="13">
        <f ca="1">IF(A446&lt;$B$1,VLOOKUP(A446,[1]DI!$A$4:$B$15000,2,FALSE),0)</f>
        <v>0</v>
      </c>
      <c r="E446" s="14">
        <f t="shared" ca="1" si="119"/>
        <v>1</v>
      </c>
      <c r="F446" s="14">
        <f ca="1">(TRUNC(PRODUCT($E$12:$E445),16))</f>
        <v>1.03641332990415</v>
      </c>
      <c r="G446" s="14">
        <f t="shared" ca="1" si="128"/>
        <v>1.0322417793904499</v>
      </c>
      <c r="H446" s="14">
        <f t="shared" ca="1" si="120"/>
        <v>1.00404125</v>
      </c>
      <c r="I446" s="13">
        <f t="shared" si="129"/>
        <v>5.0000000000000001E-3</v>
      </c>
      <c r="J446" s="35">
        <f t="shared" si="130"/>
        <v>44119</v>
      </c>
      <c r="K446" s="2">
        <f t="shared" si="131"/>
        <v>53</v>
      </c>
      <c r="L446" s="18">
        <f t="shared" si="132"/>
        <v>54</v>
      </c>
      <c r="M446" s="12">
        <f t="shared" si="121"/>
        <v>1.00106933</v>
      </c>
      <c r="N446" s="12">
        <f t="shared" ca="1" si="122"/>
        <v>1.005114901</v>
      </c>
      <c r="O446" s="18">
        <f t="shared" si="133"/>
        <v>0</v>
      </c>
      <c r="P446" s="14">
        <f t="shared" ca="1" si="123"/>
        <v>5114.9009999999998</v>
      </c>
      <c r="Q446" s="21">
        <f t="shared" si="124"/>
        <v>0</v>
      </c>
      <c r="R446" s="14">
        <f t="shared" si="125"/>
        <v>0</v>
      </c>
      <c r="S446" s="4" t="str">
        <f t="shared" si="134"/>
        <v>J=</v>
      </c>
      <c r="T446" s="35">
        <f t="shared" si="135"/>
        <v>44484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3">
        <f t="shared" si="126"/>
        <v>44198</v>
      </c>
      <c r="B447" s="73">
        <f t="shared" ca="1" si="136"/>
        <v>1005114.901</v>
      </c>
      <c r="C447" s="7">
        <f t="shared" si="127"/>
        <v>1000000</v>
      </c>
      <c r="D447" s="13">
        <f ca="1">IF(A447&lt;$B$1,VLOOKUP(A447,[1]DI!$A$4:$B$15000,2,FALSE),0)</f>
        <v>0</v>
      </c>
      <c r="E447" s="14">
        <f t="shared" ca="1" si="119"/>
        <v>1</v>
      </c>
      <c r="F447" s="14">
        <f ca="1">(TRUNC(PRODUCT($E$12:$E446),16))</f>
        <v>1.03641332990415</v>
      </c>
      <c r="G447" s="14">
        <f t="shared" ca="1" si="128"/>
        <v>1.0322417793904499</v>
      </c>
      <c r="H447" s="14">
        <f t="shared" ca="1" si="120"/>
        <v>1.00404125</v>
      </c>
      <c r="I447" s="13">
        <f t="shared" si="129"/>
        <v>5.0000000000000001E-3</v>
      </c>
      <c r="J447" s="35">
        <f t="shared" si="130"/>
        <v>44119</v>
      </c>
      <c r="K447" s="2">
        <f t="shared" si="131"/>
        <v>53</v>
      </c>
      <c r="L447" s="18">
        <f t="shared" si="132"/>
        <v>54</v>
      </c>
      <c r="M447" s="12">
        <f t="shared" si="121"/>
        <v>1.00106933</v>
      </c>
      <c r="N447" s="12">
        <f t="shared" ca="1" si="122"/>
        <v>1.005114901</v>
      </c>
      <c r="O447" s="18">
        <f t="shared" si="133"/>
        <v>0</v>
      </c>
      <c r="P447" s="14">
        <f t="shared" ca="1" si="123"/>
        <v>5114.9009999999998</v>
      </c>
      <c r="Q447" s="21">
        <f t="shared" si="124"/>
        <v>0</v>
      </c>
      <c r="R447" s="14">
        <f t="shared" si="125"/>
        <v>0</v>
      </c>
      <c r="S447" s="4" t="str">
        <f t="shared" si="134"/>
        <v>J=</v>
      </c>
      <c r="T447" s="35">
        <f t="shared" si="135"/>
        <v>44484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3">
        <f t="shared" si="126"/>
        <v>44199</v>
      </c>
      <c r="B448" s="73">
        <f t="shared" ca="1" si="136"/>
        <v>1005114.901</v>
      </c>
      <c r="C448" s="7">
        <f t="shared" si="127"/>
        <v>1000000</v>
      </c>
      <c r="D448" s="13">
        <f ca="1">IF(A448&lt;$B$1,VLOOKUP(A448,[1]DI!$A$4:$B$15000,2,FALSE),0)</f>
        <v>0</v>
      </c>
      <c r="E448" s="14">
        <f t="shared" ca="1" si="119"/>
        <v>1</v>
      </c>
      <c r="F448" s="14">
        <f ca="1">(TRUNC(PRODUCT($E$12:$E447),16))</f>
        <v>1.03641332990415</v>
      </c>
      <c r="G448" s="14">
        <f t="shared" ca="1" si="128"/>
        <v>1.0322417793904499</v>
      </c>
      <c r="H448" s="14">
        <f t="shared" ca="1" si="120"/>
        <v>1.00404125</v>
      </c>
      <c r="I448" s="13">
        <f t="shared" si="129"/>
        <v>5.0000000000000001E-3</v>
      </c>
      <c r="J448" s="35">
        <f t="shared" si="130"/>
        <v>44119</v>
      </c>
      <c r="K448" s="2">
        <f t="shared" si="131"/>
        <v>53</v>
      </c>
      <c r="L448" s="18">
        <f t="shared" si="132"/>
        <v>54</v>
      </c>
      <c r="M448" s="12">
        <f t="shared" si="121"/>
        <v>1.00106933</v>
      </c>
      <c r="N448" s="12">
        <f t="shared" ca="1" si="122"/>
        <v>1.005114901</v>
      </c>
      <c r="O448" s="18">
        <f t="shared" si="133"/>
        <v>0</v>
      </c>
      <c r="P448" s="14">
        <f t="shared" ca="1" si="123"/>
        <v>5114.9009999999998</v>
      </c>
      <c r="Q448" s="21">
        <f t="shared" si="124"/>
        <v>0</v>
      </c>
      <c r="R448" s="14">
        <f t="shared" si="125"/>
        <v>0</v>
      </c>
      <c r="S448" s="4" t="str">
        <f t="shared" si="134"/>
        <v>J=</v>
      </c>
      <c r="T448" s="35">
        <f t="shared" si="135"/>
        <v>44484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3">
        <f t="shared" si="126"/>
        <v>44200</v>
      </c>
      <c r="B449" s="73">
        <f t="shared" ca="1" si="136"/>
        <v>1005114.901</v>
      </c>
      <c r="C449" s="7">
        <f t="shared" si="127"/>
        <v>1000000</v>
      </c>
      <c r="D449" s="13">
        <f ca="1">IF(A449&lt;$B$1,VLOOKUP(A449,[1]DI!$A$4:$B$15000,2,FALSE),0)</f>
        <v>1.9000000000000006E-2</v>
      </c>
      <c r="E449" s="14">
        <f t="shared" ca="1" si="119"/>
        <v>1.0000746899999999</v>
      </c>
      <c r="F449" s="14">
        <f ca="1">(TRUNC(PRODUCT($E$12:$E448),16))</f>
        <v>1.03641332990415</v>
      </c>
      <c r="G449" s="14">
        <f t="shared" ca="1" si="128"/>
        <v>1.0322417793904499</v>
      </c>
      <c r="H449" s="14">
        <f t="shared" ca="1" si="120"/>
        <v>1.00404125</v>
      </c>
      <c r="I449" s="13">
        <f t="shared" si="129"/>
        <v>5.0000000000000001E-3</v>
      </c>
      <c r="J449" s="35">
        <f t="shared" si="130"/>
        <v>44119</v>
      </c>
      <c r="K449" s="2">
        <f t="shared" si="131"/>
        <v>54</v>
      </c>
      <c r="L449" s="18">
        <f t="shared" si="132"/>
        <v>54</v>
      </c>
      <c r="M449" s="12">
        <f t="shared" si="121"/>
        <v>1.00106933</v>
      </c>
      <c r="N449" s="12">
        <f t="shared" ca="1" si="122"/>
        <v>1.005114901</v>
      </c>
      <c r="O449" s="18">
        <f t="shared" si="133"/>
        <v>0</v>
      </c>
      <c r="P449" s="14">
        <f t="shared" ca="1" si="123"/>
        <v>5114.9009999999998</v>
      </c>
      <c r="Q449" s="21">
        <f t="shared" si="124"/>
        <v>0</v>
      </c>
      <c r="R449" s="14">
        <f t="shared" si="125"/>
        <v>0</v>
      </c>
      <c r="S449" s="4" t="str">
        <f t="shared" si="134"/>
        <v>J=</v>
      </c>
      <c r="T449" s="35">
        <f t="shared" si="135"/>
        <v>44484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3">
        <f t="shared" si="126"/>
        <v>44201</v>
      </c>
      <c r="B450" s="73">
        <f t="shared" ca="1" si="136"/>
        <v>1005209.87599999</v>
      </c>
      <c r="C450" s="7">
        <f t="shared" si="127"/>
        <v>1000000</v>
      </c>
      <c r="D450" s="13">
        <f ca="1">IF(A450&lt;$B$1,VLOOKUP(A450,[1]DI!$A$4:$B$15000,2,FALSE),0)</f>
        <v>1.9000000000000006E-2</v>
      </c>
      <c r="E450" s="14">
        <f t="shared" ca="1" si="119"/>
        <v>1.0000746899999999</v>
      </c>
      <c r="F450" s="14">
        <f ca="1">(TRUNC(PRODUCT($E$12:$E449),16))</f>
        <v>1.0364907396157601</v>
      </c>
      <c r="G450" s="14">
        <f t="shared" ca="1" si="128"/>
        <v>1.0322417793904499</v>
      </c>
      <c r="H450" s="14">
        <f t="shared" ca="1" si="120"/>
        <v>1.00411625</v>
      </c>
      <c r="I450" s="13">
        <f t="shared" si="129"/>
        <v>5.0000000000000001E-3</v>
      </c>
      <c r="J450" s="35">
        <f t="shared" si="130"/>
        <v>44119</v>
      </c>
      <c r="K450" s="2">
        <f t="shared" si="131"/>
        <v>55</v>
      </c>
      <c r="L450" s="18">
        <f t="shared" si="132"/>
        <v>55</v>
      </c>
      <c r="M450" s="12">
        <f t="shared" si="121"/>
        <v>1.001089143</v>
      </c>
      <c r="N450" s="12">
        <f t="shared" ca="1" si="122"/>
        <v>1.0052098759999999</v>
      </c>
      <c r="O450" s="18">
        <f t="shared" si="133"/>
        <v>0</v>
      </c>
      <c r="P450" s="14">
        <f t="shared" ca="1" si="123"/>
        <v>5209.8759999900003</v>
      </c>
      <c r="Q450" s="21">
        <f t="shared" si="124"/>
        <v>0</v>
      </c>
      <c r="R450" s="14">
        <f t="shared" si="125"/>
        <v>0</v>
      </c>
      <c r="S450" s="4" t="str">
        <f t="shared" si="134"/>
        <v>J=</v>
      </c>
      <c r="T450" s="35">
        <f t="shared" si="135"/>
        <v>44484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3">
        <f t="shared" si="126"/>
        <v>44202</v>
      </c>
      <c r="B451" s="73">
        <f t="shared" ca="1" si="136"/>
        <v>1005304.84499999</v>
      </c>
      <c r="C451" s="7">
        <f t="shared" si="127"/>
        <v>1000000</v>
      </c>
      <c r="D451" s="13">
        <f ca="1">IF(A451&lt;$B$1,VLOOKUP(A451,[1]DI!$A$4:$B$15000,2,FALSE),0)</f>
        <v>1.9000000000000006E-2</v>
      </c>
      <c r="E451" s="14">
        <f t="shared" ca="1" si="119"/>
        <v>1.0000746899999999</v>
      </c>
      <c r="F451" s="14">
        <f ca="1">(TRUNC(PRODUCT($E$12:$E450),16))</f>
        <v>1.0365681551090999</v>
      </c>
      <c r="G451" s="14">
        <f t="shared" ca="1" si="128"/>
        <v>1.0322417793904499</v>
      </c>
      <c r="H451" s="14">
        <f t="shared" ca="1" si="120"/>
        <v>1.0041912399999999</v>
      </c>
      <c r="I451" s="13">
        <f t="shared" si="129"/>
        <v>5.0000000000000001E-3</v>
      </c>
      <c r="J451" s="35">
        <f t="shared" si="130"/>
        <v>44119</v>
      </c>
      <c r="K451" s="2">
        <f t="shared" si="131"/>
        <v>56</v>
      </c>
      <c r="L451" s="18">
        <f t="shared" si="132"/>
        <v>56</v>
      </c>
      <c r="M451" s="12">
        <f t="shared" si="121"/>
        <v>1.001108957</v>
      </c>
      <c r="N451" s="12">
        <f t="shared" ca="1" si="122"/>
        <v>1.0053048449999999</v>
      </c>
      <c r="O451" s="18">
        <f t="shared" si="133"/>
        <v>0</v>
      </c>
      <c r="P451" s="14">
        <f t="shared" ca="1" si="123"/>
        <v>5304.8449999900004</v>
      </c>
      <c r="Q451" s="21">
        <f t="shared" si="124"/>
        <v>0</v>
      </c>
      <c r="R451" s="14">
        <f t="shared" si="125"/>
        <v>0</v>
      </c>
      <c r="S451" s="4" t="str">
        <f t="shared" si="134"/>
        <v>J=</v>
      </c>
      <c r="T451" s="35">
        <f t="shared" si="135"/>
        <v>44484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3">
        <f t="shared" si="126"/>
        <v>44203</v>
      </c>
      <c r="B452" s="73">
        <f t="shared" ca="1" si="136"/>
        <v>1005399.83699999</v>
      </c>
      <c r="C452" s="7">
        <f t="shared" si="127"/>
        <v>1000000</v>
      </c>
      <c r="D452" s="13">
        <f ca="1">IF(A452&lt;$B$1,VLOOKUP(A452,[1]DI!$A$4:$B$15000,2,FALSE),0)</f>
        <v>1.9000000000000006E-2</v>
      </c>
      <c r="E452" s="14">
        <f t="shared" ca="1" si="119"/>
        <v>1.0000746899999999</v>
      </c>
      <c r="F452" s="14">
        <f ca="1">(TRUNC(PRODUCT($E$12:$E451),16))</f>
        <v>1.0366455763846101</v>
      </c>
      <c r="G452" s="14">
        <f t="shared" ca="1" si="128"/>
        <v>1.0322417793904499</v>
      </c>
      <c r="H452" s="14">
        <f t="shared" ca="1" si="120"/>
        <v>1.0042662499999999</v>
      </c>
      <c r="I452" s="13">
        <f t="shared" si="129"/>
        <v>5.0000000000000001E-3</v>
      </c>
      <c r="J452" s="35">
        <f t="shared" si="130"/>
        <v>44119</v>
      </c>
      <c r="K452" s="2">
        <f t="shared" si="131"/>
        <v>57</v>
      </c>
      <c r="L452" s="18">
        <f t="shared" si="132"/>
        <v>57</v>
      </c>
      <c r="M452" s="12">
        <f t="shared" si="121"/>
        <v>1.0011287710000001</v>
      </c>
      <c r="N452" s="12">
        <f t="shared" ca="1" si="122"/>
        <v>1.0053998369999999</v>
      </c>
      <c r="O452" s="18">
        <f t="shared" si="133"/>
        <v>0</v>
      </c>
      <c r="P452" s="14">
        <f t="shared" ca="1" si="123"/>
        <v>5399.8369999899996</v>
      </c>
      <c r="Q452" s="21">
        <f t="shared" si="124"/>
        <v>0</v>
      </c>
      <c r="R452" s="14">
        <f t="shared" si="125"/>
        <v>0</v>
      </c>
      <c r="S452" s="4" t="str">
        <f t="shared" si="134"/>
        <v>J=</v>
      </c>
      <c r="T452" s="35">
        <f t="shared" si="135"/>
        <v>44484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3">
        <f t="shared" si="126"/>
        <v>44204</v>
      </c>
      <c r="B453" s="73">
        <f t="shared" ca="1" si="136"/>
        <v>1005494.821</v>
      </c>
      <c r="C453" s="7">
        <f t="shared" si="127"/>
        <v>1000000</v>
      </c>
      <c r="D453" s="13">
        <f ca="1">IF(A453&lt;$B$1,VLOOKUP(A453,[1]DI!$A$4:$B$15000,2,FALSE),0)</f>
        <v>1.9000000000000006E-2</v>
      </c>
      <c r="E453" s="14">
        <f t="shared" ca="1" si="119"/>
        <v>1.0000746899999999</v>
      </c>
      <c r="F453" s="14">
        <f ca="1">(TRUNC(PRODUCT($E$12:$E452),16))</f>
        <v>1.03672300344271</v>
      </c>
      <c r="G453" s="14">
        <f t="shared" ca="1" si="128"/>
        <v>1.0322417793904499</v>
      </c>
      <c r="H453" s="14">
        <f t="shared" ca="1" si="120"/>
        <v>1.00434125</v>
      </c>
      <c r="I453" s="13">
        <f t="shared" si="129"/>
        <v>5.0000000000000001E-3</v>
      </c>
      <c r="J453" s="35">
        <f t="shared" si="130"/>
        <v>44119</v>
      </c>
      <c r="K453" s="2">
        <f t="shared" si="131"/>
        <v>58</v>
      </c>
      <c r="L453" s="18">
        <f t="shared" si="132"/>
        <v>58</v>
      </c>
      <c r="M453" s="12">
        <f t="shared" si="121"/>
        <v>1.0011485849999999</v>
      </c>
      <c r="N453" s="12">
        <f t="shared" ca="1" si="122"/>
        <v>1.0054948210000001</v>
      </c>
      <c r="O453" s="18">
        <f t="shared" si="133"/>
        <v>0</v>
      </c>
      <c r="P453" s="14">
        <f t="shared" ca="1" si="123"/>
        <v>5494.8209999999999</v>
      </c>
      <c r="Q453" s="21">
        <f t="shared" si="124"/>
        <v>0</v>
      </c>
      <c r="R453" s="14">
        <f t="shared" si="125"/>
        <v>0</v>
      </c>
      <c r="S453" s="4" t="str">
        <f t="shared" si="134"/>
        <v>J=</v>
      </c>
      <c r="T453" s="35">
        <f t="shared" si="135"/>
        <v>44484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3">
        <f t="shared" si="126"/>
        <v>44205</v>
      </c>
      <c r="B454" s="73">
        <f t="shared" ca="1" si="136"/>
        <v>1005589.8299999899</v>
      </c>
      <c r="C454" s="7">
        <f t="shared" si="127"/>
        <v>1000000</v>
      </c>
      <c r="D454" s="13">
        <f ca="1">IF(A454&lt;$B$1,VLOOKUP(A454,[1]DI!$A$4:$B$15000,2,FALSE),0)</f>
        <v>0</v>
      </c>
      <c r="E454" s="14">
        <f t="shared" ca="1" si="119"/>
        <v>1</v>
      </c>
      <c r="F454" s="14">
        <f ca="1">(TRUNC(PRODUCT($E$12:$E453),16))</f>
        <v>1.0368004362838299</v>
      </c>
      <c r="G454" s="14">
        <f t="shared" ca="1" si="128"/>
        <v>1.0322417793904499</v>
      </c>
      <c r="H454" s="14">
        <f t="shared" ca="1" si="120"/>
        <v>1.0044162700000001</v>
      </c>
      <c r="I454" s="13">
        <f t="shared" si="129"/>
        <v>5.0000000000000001E-3</v>
      </c>
      <c r="J454" s="35">
        <f t="shared" si="130"/>
        <v>44119</v>
      </c>
      <c r="K454" s="2">
        <f t="shared" si="131"/>
        <v>58</v>
      </c>
      <c r="L454" s="18">
        <f t="shared" si="132"/>
        <v>59</v>
      </c>
      <c r="M454" s="12">
        <f t="shared" si="121"/>
        <v>1.0011684000000001</v>
      </c>
      <c r="N454" s="12">
        <f t="shared" ca="1" si="122"/>
        <v>1.0055898299999999</v>
      </c>
      <c r="O454" s="18">
        <f t="shared" si="133"/>
        <v>0</v>
      </c>
      <c r="P454" s="14">
        <f t="shared" ca="1" si="123"/>
        <v>5589.82999999</v>
      </c>
      <c r="Q454" s="21">
        <f t="shared" si="124"/>
        <v>0</v>
      </c>
      <c r="R454" s="14">
        <f t="shared" si="125"/>
        <v>0</v>
      </c>
      <c r="S454" s="4" t="str">
        <f t="shared" si="134"/>
        <v>J=</v>
      </c>
      <c r="T454" s="35">
        <f t="shared" si="135"/>
        <v>44484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3">
        <f t="shared" si="126"/>
        <v>44206</v>
      </c>
      <c r="B455" s="73">
        <f t="shared" ca="1" si="136"/>
        <v>1005589.8299999899</v>
      </c>
      <c r="C455" s="7">
        <f t="shared" si="127"/>
        <v>1000000</v>
      </c>
      <c r="D455" s="13">
        <f ca="1">IF(A455&lt;$B$1,VLOOKUP(A455,[1]DI!$A$4:$B$15000,2,FALSE),0)</f>
        <v>0</v>
      </c>
      <c r="E455" s="14">
        <f t="shared" ca="1" si="119"/>
        <v>1</v>
      </c>
      <c r="F455" s="14">
        <f ca="1">(TRUNC(PRODUCT($E$12:$E454),16))</f>
        <v>1.0368004362838299</v>
      </c>
      <c r="G455" s="14">
        <f t="shared" ca="1" si="128"/>
        <v>1.0322417793904499</v>
      </c>
      <c r="H455" s="14">
        <f t="shared" ca="1" si="120"/>
        <v>1.0044162700000001</v>
      </c>
      <c r="I455" s="13">
        <f t="shared" si="129"/>
        <v>5.0000000000000001E-3</v>
      </c>
      <c r="J455" s="35">
        <f t="shared" si="130"/>
        <v>44119</v>
      </c>
      <c r="K455" s="2">
        <f t="shared" si="131"/>
        <v>58</v>
      </c>
      <c r="L455" s="18">
        <f t="shared" si="132"/>
        <v>59</v>
      </c>
      <c r="M455" s="12">
        <f t="shared" si="121"/>
        <v>1.0011684000000001</v>
      </c>
      <c r="N455" s="12">
        <f t="shared" ca="1" si="122"/>
        <v>1.0055898299999999</v>
      </c>
      <c r="O455" s="18">
        <f t="shared" si="133"/>
        <v>0</v>
      </c>
      <c r="P455" s="14">
        <f t="shared" ca="1" si="123"/>
        <v>5589.82999999</v>
      </c>
      <c r="Q455" s="21">
        <f t="shared" si="124"/>
        <v>0</v>
      </c>
      <c r="R455" s="14">
        <f t="shared" si="125"/>
        <v>0</v>
      </c>
      <c r="S455" s="4" t="str">
        <f t="shared" si="134"/>
        <v>J=</v>
      </c>
      <c r="T455" s="35">
        <f t="shared" si="135"/>
        <v>44484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3">
        <f t="shared" si="126"/>
        <v>44207</v>
      </c>
      <c r="B456" s="73">
        <f t="shared" ca="1" si="136"/>
        <v>1005589.8299999899</v>
      </c>
      <c r="C456" s="7">
        <f t="shared" si="127"/>
        <v>1000000</v>
      </c>
      <c r="D456" s="13">
        <f ca="1">IF(A456&lt;$B$1,VLOOKUP(A456,[1]DI!$A$4:$B$15000,2,FALSE),0)</f>
        <v>1.9000000000000006E-2</v>
      </c>
      <c r="E456" s="14">
        <f t="shared" ca="1" si="119"/>
        <v>1.0000746899999999</v>
      </c>
      <c r="F456" s="14">
        <f ca="1">(TRUNC(PRODUCT($E$12:$E455),16))</f>
        <v>1.0368004362838299</v>
      </c>
      <c r="G456" s="14">
        <f t="shared" ca="1" si="128"/>
        <v>1.0322417793904499</v>
      </c>
      <c r="H456" s="14">
        <f t="shared" ca="1" si="120"/>
        <v>1.0044162700000001</v>
      </c>
      <c r="I456" s="13">
        <f t="shared" si="129"/>
        <v>5.0000000000000001E-3</v>
      </c>
      <c r="J456" s="35">
        <f t="shared" si="130"/>
        <v>44119</v>
      </c>
      <c r="K456" s="2">
        <f t="shared" si="131"/>
        <v>59</v>
      </c>
      <c r="L456" s="18">
        <f t="shared" si="132"/>
        <v>59</v>
      </c>
      <c r="M456" s="12">
        <f t="shared" si="121"/>
        <v>1.0011684000000001</v>
      </c>
      <c r="N456" s="12">
        <f t="shared" ca="1" si="122"/>
        <v>1.0055898299999999</v>
      </c>
      <c r="O456" s="18">
        <f t="shared" si="133"/>
        <v>0</v>
      </c>
      <c r="P456" s="14">
        <f t="shared" ca="1" si="123"/>
        <v>5589.82999999</v>
      </c>
      <c r="Q456" s="21">
        <f t="shared" si="124"/>
        <v>0</v>
      </c>
      <c r="R456" s="14">
        <f t="shared" si="125"/>
        <v>0</v>
      </c>
      <c r="S456" s="4" t="str">
        <f t="shared" si="134"/>
        <v>J=</v>
      </c>
      <c r="T456" s="35">
        <f t="shared" si="135"/>
        <v>44484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3">
        <f t="shared" si="126"/>
        <v>44208</v>
      </c>
      <c r="B457" s="73">
        <f t="shared" ca="1" si="136"/>
        <v>1005684.8419999901</v>
      </c>
      <c r="C457" s="7">
        <f t="shared" si="127"/>
        <v>1000000</v>
      </c>
      <c r="D457" s="13">
        <f ca="1">IF(A457&lt;$B$1,VLOOKUP(A457,[1]DI!$A$4:$B$15000,2,FALSE),0)</f>
        <v>1.9000000000000006E-2</v>
      </c>
      <c r="E457" s="14">
        <f t="shared" ca="1" si="119"/>
        <v>1.0000746899999999</v>
      </c>
      <c r="F457" s="14">
        <f ca="1">(TRUNC(PRODUCT($E$12:$E456),16))</f>
        <v>1.03687787490842</v>
      </c>
      <c r="G457" s="14">
        <f t="shared" ca="1" si="128"/>
        <v>1.0322417793904499</v>
      </c>
      <c r="H457" s="14">
        <f t="shared" ca="1" si="120"/>
        <v>1.00449129</v>
      </c>
      <c r="I457" s="13">
        <f t="shared" si="129"/>
        <v>5.0000000000000001E-3</v>
      </c>
      <c r="J457" s="35">
        <f t="shared" si="130"/>
        <v>44119</v>
      </c>
      <c r="K457" s="2">
        <f t="shared" si="131"/>
        <v>60</v>
      </c>
      <c r="L457" s="18">
        <f t="shared" si="132"/>
        <v>60</v>
      </c>
      <c r="M457" s="12">
        <f t="shared" si="121"/>
        <v>1.001188215</v>
      </c>
      <c r="N457" s="12">
        <f t="shared" ca="1" si="122"/>
        <v>1.005684842</v>
      </c>
      <c r="O457" s="18">
        <f t="shared" si="133"/>
        <v>0</v>
      </c>
      <c r="P457" s="14">
        <f t="shared" ca="1" si="123"/>
        <v>5684.8419999899997</v>
      </c>
      <c r="Q457" s="21">
        <f t="shared" si="124"/>
        <v>0</v>
      </c>
      <c r="R457" s="14">
        <f t="shared" si="125"/>
        <v>0</v>
      </c>
      <c r="S457" s="4" t="str">
        <f t="shared" si="134"/>
        <v>J=</v>
      </c>
      <c r="T457" s="35">
        <f t="shared" si="135"/>
        <v>44484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3">
        <f t="shared" si="126"/>
        <v>44209</v>
      </c>
      <c r="B458" s="73">
        <f t="shared" ca="1" si="136"/>
        <v>1005779.857</v>
      </c>
      <c r="C458" s="7">
        <f t="shared" si="127"/>
        <v>1000000</v>
      </c>
      <c r="D458" s="13">
        <f ca="1">IF(A458&lt;$B$1,VLOOKUP(A458,[1]DI!$A$4:$B$15000,2,FALSE),0)</f>
        <v>1.9000000000000006E-2</v>
      </c>
      <c r="E458" s="14">
        <f t="shared" ca="1" si="119"/>
        <v>1.0000746899999999</v>
      </c>
      <c r="F458" s="14">
        <f ca="1">(TRUNC(PRODUCT($E$12:$E457),16))</f>
        <v>1.0369553193169001</v>
      </c>
      <c r="G458" s="14">
        <f t="shared" ca="1" si="128"/>
        <v>1.0322417793904499</v>
      </c>
      <c r="H458" s="14">
        <f t="shared" ca="1" si="120"/>
        <v>1.00456631</v>
      </c>
      <c r="I458" s="13">
        <f t="shared" si="129"/>
        <v>5.0000000000000001E-3</v>
      </c>
      <c r="J458" s="35">
        <f t="shared" si="130"/>
        <v>44119</v>
      </c>
      <c r="K458" s="2">
        <f t="shared" si="131"/>
        <v>61</v>
      </c>
      <c r="L458" s="18">
        <f t="shared" si="132"/>
        <v>61</v>
      </c>
      <c r="M458" s="12">
        <f t="shared" si="121"/>
        <v>1.001208031</v>
      </c>
      <c r="N458" s="12">
        <f t="shared" ca="1" si="122"/>
        <v>1.0057798570000001</v>
      </c>
      <c r="O458" s="18">
        <f t="shared" si="133"/>
        <v>0</v>
      </c>
      <c r="P458" s="14">
        <f t="shared" ca="1" si="123"/>
        <v>5779.857</v>
      </c>
      <c r="Q458" s="21">
        <f t="shared" si="124"/>
        <v>0</v>
      </c>
      <c r="R458" s="14">
        <f t="shared" si="125"/>
        <v>0</v>
      </c>
      <c r="S458" s="4" t="str">
        <f t="shared" si="134"/>
        <v>J=</v>
      </c>
      <c r="T458" s="35">
        <f t="shared" si="135"/>
        <v>44484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3">
        <f t="shared" si="126"/>
        <v>44210</v>
      </c>
      <c r="B459" s="73">
        <f t="shared" ca="1" si="136"/>
        <v>1005874.88599999</v>
      </c>
      <c r="C459" s="7">
        <f t="shared" si="127"/>
        <v>1000000</v>
      </c>
      <c r="D459" s="13">
        <f ca="1">IF(A459&lt;$B$1,VLOOKUP(A459,[1]DI!$A$4:$B$15000,2,FALSE),0)</f>
        <v>1.9000000000000006E-2</v>
      </c>
      <c r="E459" s="14">
        <f t="shared" ca="1" si="119"/>
        <v>1.0000746899999999</v>
      </c>
      <c r="F459" s="14">
        <f ca="1">(TRUNC(PRODUCT($E$12:$E458),16))</f>
        <v>1.0370327695096999</v>
      </c>
      <c r="G459" s="14">
        <f t="shared" ca="1" si="128"/>
        <v>1.0322417793904499</v>
      </c>
      <c r="H459" s="14">
        <f t="shared" ca="1" si="120"/>
        <v>1.00464134</v>
      </c>
      <c r="I459" s="13">
        <f t="shared" si="129"/>
        <v>5.0000000000000001E-3</v>
      </c>
      <c r="J459" s="35">
        <f t="shared" si="130"/>
        <v>44119</v>
      </c>
      <c r="K459" s="2">
        <f t="shared" si="131"/>
        <v>62</v>
      </c>
      <c r="L459" s="18">
        <f t="shared" si="132"/>
        <v>62</v>
      </c>
      <c r="M459" s="12">
        <f t="shared" si="121"/>
        <v>1.001227847</v>
      </c>
      <c r="N459" s="12">
        <f t="shared" ca="1" si="122"/>
        <v>1.005874886</v>
      </c>
      <c r="O459" s="18">
        <f t="shared" si="133"/>
        <v>0</v>
      </c>
      <c r="P459" s="14">
        <f t="shared" ca="1" si="123"/>
        <v>5874.8859999899996</v>
      </c>
      <c r="Q459" s="21">
        <f t="shared" si="124"/>
        <v>0</v>
      </c>
      <c r="R459" s="14">
        <f t="shared" si="125"/>
        <v>0</v>
      </c>
      <c r="S459" s="4" t="str">
        <f t="shared" si="134"/>
        <v>J=</v>
      </c>
      <c r="T459" s="35">
        <f t="shared" si="135"/>
        <v>44484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3">
        <f t="shared" si="126"/>
        <v>44211</v>
      </c>
      <c r="B460" s="73">
        <f t="shared" ca="1" si="136"/>
        <v>1005969.92699999</v>
      </c>
      <c r="C460" s="7">
        <f t="shared" si="127"/>
        <v>1000000</v>
      </c>
      <c r="D460" s="13">
        <f ca="1">IF(A460&lt;$B$1,VLOOKUP(A460,[1]DI!$A$4:$B$15000,2,FALSE),0)</f>
        <v>1.9000000000000006E-2</v>
      </c>
      <c r="E460" s="14">
        <f t="shared" ref="E460:E523" ca="1" si="137">ROUND(((1+D460)^(1/252)),8)</f>
        <v>1.0000746899999999</v>
      </c>
      <c r="F460" s="14">
        <f ca="1">(TRUNC(PRODUCT($E$12:$E459),16))</f>
        <v>1.03711022548725</v>
      </c>
      <c r="G460" s="14">
        <f t="shared" ca="1" si="128"/>
        <v>1.0322417793904499</v>
      </c>
      <c r="H460" s="14">
        <f t="shared" ref="H460:H523" ca="1" si="138">ROUND(F460/G460,8)</f>
        <v>1.0047163800000001</v>
      </c>
      <c r="I460" s="13">
        <f t="shared" si="129"/>
        <v>5.0000000000000001E-3</v>
      </c>
      <c r="J460" s="35">
        <f t="shared" si="130"/>
        <v>44119</v>
      </c>
      <c r="K460" s="2">
        <f t="shared" si="131"/>
        <v>63</v>
      </c>
      <c r="L460" s="18">
        <f t="shared" si="132"/>
        <v>63</v>
      </c>
      <c r="M460" s="12">
        <f t="shared" ref="M460:M523" si="139">ROUND((I460+1)^(L460/252),9)</f>
        <v>1.001247663</v>
      </c>
      <c r="N460" s="12">
        <f t="shared" ref="N460:N523" ca="1" si="140">ROUND(H460*M460,9)</f>
        <v>1.005969927</v>
      </c>
      <c r="O460" s="18">
        <f t="shared" si="133"/>
        <v>0</v>
      </c>
      <c r="P460" s="14">
        <f t="shared" ref="P460:P523" ca="1" si="141">TRUNC(((N460-1)*C460),8)</f>
        <v>5969.9269999899998</v>
      </c>
      <c r="Q460" s="21">
        <f t="shared" ref="Q460:Q523" si="142">IF($O460&gt;0,VLOOKUP($O460,$W$12:$AC$150,7),0)</f>
        <v>0</v>
      </c>
      <c r="R460" s="14">
        <f t="shared" ref="R460:R523" si="143">IF(Q460&gt;0,TRUNC(Q460*C$12,8),0)</f>
        <v>0</v>
      </c>
      <c r="S460" s="4" t="str">
        <f t="shared" si="134"/>
        <v>J=</v>
      </c>
      <c r="T460" s="35">
        <f t="shared" si="135"/>
        <v>44484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3">
        <f t="shared" ref="A461:A524" si="144">(A460+1)</f>
        <v>44212</v>
      </c>
      <c r="B461" s="73">
        <f t="shared" ca="1" si="136"/>
        <v>1006064.97299999</v>
      </c>
      <c r="C461" s="7">
        <f t="shared" ref="C461:C524" si="145">(C460-R460)</f>
        <v>1000000</v>
      </c>
      <c r="D461" s="13">
        <f ca="1">IF(A461&lt;$B$1,VLOOKUP(A461,[1]DI!$A$4:$B$15000,2,FALSE),0)</f>
        <v>0</v>
      </c>
      <c r="E461" s="14">
        <f t="shared" ca="1" si="137"/>
        <v>1</v>
      </c>
      <c r="F461" s="14">
        <f ca="1">(TRUNC(PRODUCT($E$12:$E460),16))</f>
        <v>1.0371876872499901</v>
      </c>
      <c r="G461" s="14">
        <f t="shared" ref="G461:G524" ca="1" si="146">IF(O460&gt;0,F460,G460)</f>
        <v>1.0322417793904499</v>
      </c>
      <c r="H461" s="14">
        <f t="shared" ca="1" si="138"/>
        <v>1.0047914200000001</v>
      </c>
      <c r="I461" s="13">
        <f t="shared" ref="I461:I524" si="147">I460</f>
        <v>5.0000000000000001E-3</v>
      </c>
      <c r="J461" s="35">
        <f t="shared" ref="J461:J524" si="148">IF(O460&gt;0,VLOOKUP(O460,W$12:AG$150,2),J460)</f>
        <v>44119</v>
      </c>
      <c r="K461" s="2">
        <f t="shared" ref="K461:K524" si="149">IF(A461&gt;J461,IF(NETWORKDAYS(J461,A461,$W$160:$W$544)-1=0,1,NETWORKDAYS(J461,A461,$W$160:$W$544)-1),0)</f>
        <v>63</v>
      </c>
      <c r="L461" s="18">
        <f t="shared" ref="L461:L524" si="150">IF(AND(K461=1,K460=1),1,IF(K461&gt;0,IF(K461=K460,K461+1,K461),0))</f>
        <v>64</v>
      </c>
      <c r="M461" s="12">
        <f t="shared" si="139"/>
        <v>1.0012674800000001</v>
      </c>
      <c r="N461" s="12">
        <f t="shared" ca="1" si="140"/>
        <v>1.006064973</v>
      </c>
      <c r="O461" s="18">
        <f t="shared" ref="O461:O524" si="151">IF(VLOOKUP(A461,X$12:AE$150,8)=VLOOKUP(A460,X$12:AE$150,8),0,VLOOKUP(A461,X$12:AE$150,8))</f>
        <v>0</v>
      </c>
      <c r="P461" s="14">
        <f t="shared" ca="1" si="141"/>
        <v>6064.9729999900001</v>
      </c>
      <c r="Q461" s="21">
        <f t="shared" si="142"/>
        <v>0</v>
      </c>
      <c r="R461" s="14">
        <f t="shared" si="143"/>
        <v>0</v>
      </c>
      <c r="S461" s="4" t="str">
        <f t="shared" ref="S461:S524" si="152">IF(O460&gt;0,VLOOKUP(O460,W$12:AG$150,10),S460)</f>
        <v>J=</v>
      </c>
      <c r="T461" s="35">
        <f t="shared" ref="T461:T524" si="153">IF(O460&gt;0,VLOOKUP(O460,W$12:AG$150,11),T460)</f>
        <v>44484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3">
        <f t="shared" si="144"/>
        <v>44213</v>
      </c>
      <c r="B462" s="73">
        <f t="shared" ref="B462:B525" ca="1" si="154">IF(A462&lt;=TODAY(),C462+P462,IF(AND(A462&gt;TODAY(),A462&lt;=$B$1),IF(VLOOKUP(TODAY(),$A$10:$D$5000,4,FALSE)=0,"n.d",C462+P462),"n.d"))</f>
        <v>1006064.97299999</v>
      </c>
      <c r="C462" s="7">
        <f t="shared" si="145"/>
        <v>1000000</v>
      </c>
      <c r="D462" s="13">
        <f ca="1">IF(A462&lt;$B$1,VLOOKUP(A462,[1]DI!$A$4:$B$15000,2,FALSE),0)</f>
        <v>0</v>
      </c>
      <c r="E462" s="14">
        <f t="shared" ca="1" si="137"/>
        <v>1</v>
      </c>
      <c r="F462" s="14">
        <f ca="1">(TRUNC(PRODUCT($E$12:$E461),16))</f>
        <v>1.0371876872499901</v>
      </c>
      <c r="G462" s="14">
        <f t="shared" ca="1" si="146"/>
        <v>1.0322417793904499</v>
      </c>
      <c r="H462" s="14">
        <f t="shared" ca="1" si="138"/>
        <v>1.0047914200000001</v>
      </c>
      <c r="I462" s="13">
        <f t="shared" si="147"/>
        <v>5.0000000000000001E-3</v>
      </c>
      <c r="J462" s="35">
        <f t="shared" si="148"/>
        <v>44119</v>
      </c>
      <c r="K462" s="2">
        <f t="shared" si="149"/>
        <v>63</v>
      </c>
      <c r="L462" s="18">
        <f t="shared" si="150"/>
        <v>64</v>
      </c>
      <c r="M462" s="12">
        <f t="shared" si="139"/>
        <v>1.0012674800000001</v>
      </c>
      <c r="N462" s="12">
        <f t="shared" ca="1" si="140"/>
        <v>1.006064973</v>
      </c>
      <c r="O462" s="18">
        <f t="shared" si="151"/>
        <v>0</v>
      </c>
      <c r="P462" s="14">
        <f t="shared" ca="1" si="141"/>
        <v>6064.9729999900001</v>
      </c>
      <c r="Q462" s="21">
        <f t="shared" si="142"/>
        <v>0</v>
      </c>
      <c r="R462" s="14">
        <f t="shared" si="143"/>
        <v>0</v>
      </c>
      <c r="S462" s="4" t="str">
        <f t="shared" si="152"/>
        <v>J=</v>
      </c>
      <c r="T462" s="35">
        <f t="shared" si="153"/>
        <v>44484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3">
        <f t="shared" si="144"/>
        <v>44214</v>
      </c>
      <c r="B463" s="73">
        <f t="shared" ca="1" si="154"/>
        <v>1006064.97299999</v>
      </c>
      <c r="C463" s="7">
        <f t="shared" si="145"/>
        <v>1000000</v>
      </c>
      <c r="D463" s="13">
        <f ca="1">IF(A463&lt;$B$1,VLOOKUP(A463,[1]DI!$A$4:$B$15000,2,FALSE),0)</f>
        <v>1.9000000000000006E-2</v>
      </c>
      <c r="E463" s="14">
        <f t="shared" ca="1" si="137"/>
        <v>1.0000746899999999</v>
      </c>
      <c r="F463" s="14">
        <f ca="1">(TRUNC(PRODUCT($E$12:$E462),16))</f>
        <v>1.0371876872499901</v>
      </c>
      <c r="G463" s="14">
        <f t="shared" ca="1" si="146"/>
        <v>1.0322417793904499</v>
      </c>
      <c r="H463" s="14">
        <f t="shared" ca="1" si="138"/>
        <v>1.0047914200000001</v>
      </c>
      <c r="I463" s="13">
        <f t="shared" si="147"/>
        <v>5.0000000000000001E-3</v>
      </c>
      <c r="J463" s="35">
        <f t="shared" si="148"/>
        <v>44119</v>
      </c>
      <c r="K463" s="2">
        <f t="shared" si="149"/>
        <v>64</v>
      </c>
      <c r="L463" s="18">
        <f t="shared" si="150"/>
        <v>64</v>
      </c>
      <c r="M463" s="12">
        <f t="shared" si="139"/>
        <v>1.0012674800000001</v>
      </c>
      <c r="N463" s="12">
        <f t="shared" ca="1" si="140"/>
        <v>1.006064973</v>
      </c>
      <c r="O463" s="18">
        <f t="shared" si="151"/>
        <v>0</v>
      </c>
      <c r="P463" s="14">
        <f t="shared" ca="1" si="141"/>
        <v>6064.9729999900001</v>
      </c>
      <c r="Q463" s="21">
        <f t="shared" si="142"/>
        <v>0</v>
      </c>
      <c r="R463" s="14">
        <f t="shared" si="143"/>
        <v>0</v>
      </c>
      <c r="S463" s="4" t="str">
        <f t="shared" si="152"/>
        <v>J=</v>
      </c>
      <c r="T463" s="35">
        <f t="shared" si="153"/>
        <v>44484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3">
        <f t="shared" si="144"/>
        <v>44215</v>
      </c>
      <c r="B464" s="73">
        <f t="shared" ca="1" si="154"/>
        <v>1006160.03199999</v>
      </c>
      <c r="C464" s="7">
        <f t="shared" si="145"/>
        <v>1000000</v>
      </c>
      <c r="D464" s="13">
        <f ca="1">IF(A464&lt;$B$1,VLOOKUP(A464,[1]DI!$A$4:$B$15000,2,FALSE),0)</f>
        <v>1.9000000000000006E-2</v>
      </c>
      <c r="E464" s="14">
        <f t="shared" ca="1" si="137"/>
        <v>1.0000746899999999</v>
      </c>
      <c r="F464" s="14">
        <f ca="1">(TRUNC(PRODUCT($E$12:$E463),16))</f>
        <v>1.03726515479835</v>
      </c>
      <c r="G464" s="14">
        <f t="shared" ca="1" si="146"/>
        <v>1.0322417793904499</v>
      </c>
      <c r="H464" s="14">
        <f t="shared" ca="1" si="138"/>
        <v>1.0048664700000001</v>
      </c>
      <c r="I464" s="13">
        <f t="shared" si="147"/>
        <v>5.0000000000000001E-3</v>
      </c>
      <c r="J464" s="35">
        <f t="shared" si="148"/>
        <v>44119</v>
      </c>
      <c r="K464" s="2">
        <f t="shared" si="149"/>
        <v>65</v>
      </c>
      <c r="L464" s="18">
        <f t="shared" si="150"/>
        <v>65</v>
      </c>
      <c r="M464" s="12">
        <f t="shared" si="139"/>
        <v>1.001287297</v>
      </c>
      <c r="N464" s="12">
        <f t="shared" ca="1" si="140"/>
        <v>1.0061600319999999</v>
      </c>
      <c r="O464" s="18">
        <f t="shared" si="151"/>
        <v>0</v>
      </c>
      <c r="P464" s="14">
        <f t="shared" ca="1" si="141"/>
        <v>6160.0319999900003</v>
      </c>
      <c r="Q464" s="21">
        <f t="shared" si="142"/>
        <v>0</v>
      </c>
      <c r="R464" s="14">
        <f t="shared" si="143"/>
        <v>0</v>
      </c>
      <c r="S464" s="4" t="str">
        <f t="shared" si="152"/>
        <v>J=</v>
      </c>
      <c r="T464" s="35">
        <f t="shared" si="153"/>
        <v>44484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3">
        <f t="shared" si="144"/>
        <v>44216</v>
      </c>
      <c r="B465" s="73">
        <f t="shared" ca="1" si="154"/>
        <v>1006255.10299999</v>
      </c>
      <c r="C465" s="7">
        <f t="shared" si="145"/>
        <v>1000000</v>
      </c>
      <c r="D465" s="13">
        <f ca="1">IF(A465&lt;$B$1,VLOOKUP(A465,[1]DI!$A$4:$B$15000,2,FALSE),0)</f>
        <v>1.9000000000000006E-2</v>
      </c>
      <c r="E465" s="14">
        <f t="shared" ca="1" si="137"/>
        <v>1.0000746899999999</v>
      </c>
      <c r="F465" s="14">
        <f ca="1">(TRUNC(PRODUCT($E$12:$E464),16))</f>
        <v>1.03734262813277</v>
      </c>
      <c r="G465" s="14">
        <f t="shared" ca="1" si="146"/>
        <v>1.0322417793904499</v>
      </c>
      <c r="H465" s="14">
        <f t="shared" ca="1" si="138"/>
        <v>1.00494153</v>
      </c>
      <c r="I465" s="13">
        <f t="shared" si="147"/>
        <v>5.0000000000000001E-3</v>
      </c>
      <c r="J465" s="35">
        <f t="shared" si="148"/>
        <v>44119</v>
      </c>
      <c r="K465" s="2">
        <f t="shared" si="149"/>
        <v>66</v>
      </c>
      <c r="L465" s="18">
        <f t="shared" si="150"/>
        <v>66</v>
      </c>
      <c r="M465" s="12">
        <f t="shared" si="139"/>
        <v>1.0013071140000001</v>
      </c>
      <c r="N465" s="12">
        <f t="shared" ca="1" si="140"/>
        <v>1.006255103</v>
      </c>
      <c r="O465" s="18">
        <f t="shared" si="151"/>
        <v>0</v>
      </c>
      <c r="P465" s="14">
        <f t="shared" ca="1" si="141"/>
        <v>6255.1029999900002</v>
      </c>
      <c r="Q465" s="21">
        <f t="shared" si="142"/>
        <v>0</v>
      </c>
      <c r="R465" s="14">
        <f t="shared" si="143"/>
        <v>0</v>
      </c>
      <c r="S465" s="4" t="str">
        <f t="shared" si="152"/>
        <v>J=</v>
      </c>
      <c r="T465" s="35">
        <f t="shared" si="153"/>
        <v>44484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3">
        <f t="shared" si="144"/>
        <v>44217</v>
      </c>
      <c r="B466" s="73">
        <f t="shared" ca="1" si="154"/>
        <v>1006350.169</v>
      </c>
      <c r="C466" s="7">
        <f t="shared" si="145"/>
        <v>1000000</v>
      </c>
      <c r="D466" s="13">
        <f ca="1">IF(A466&lt;$B$1,VLOOKUP(A466,[1]DI!$A$4:$B$15000,2,FALSE),0)</f>
        <v>1.9000000000000006E-2</v>
      </c>
      <c r="E466" s="14">
        <f t="shared" ca="1" si="137"/>
        <v>1.0000746899999999</v>
      </c>
      <c r="F466" s="14">
        <f ca="1">(TRUNC(PRODUCT($E$12:$E465),16))</f>
        <v>1.03742010725366</v>
      </c>
      <c r="G466" s="14">
        <f t="shared" ca="1" si="146"/>
        <v>1.0322417793904499</v>
      </c>
      <c r="H466" s="14">
        <f t="shared" ca="1" si="138"/>
        <v>1.0050165799999999</v>
      </c>
      <c r="I466" s="13">
        <f t="shared" si="147"/>
        <v>5.0000000000000001E-3</v>
      </c>
      <c r="J466" s="35">
        <f t="shared" si="148"/>
        <v>44119</v>
      </c>
      <c r="K466" s="2">
        <f t="shared" si="149"/>
        <v>67</v>
      </c>
      <c r="L466" s="18">
        <f t="shared" si="150"/>
        <v>67</v>
      </c>
      <c r="M466" s="12">
        <f t="shared" si="139"/>
        <v>1.001326932</v>
      </c>
      <c r="N466" s="12">
        <f t="shared" ca="1" si="140"/>
        <v>1.0063501690000001</v>
      </c>
      <c r="O466" s="18">
        <f t="shared" si="151"/>
        <v>0</v>
      </c>
      <c r="P466" s="14">
        <f t="shared" ca="1" si="141"/>
        <v>6350.1689999999999</v>
      </c>
      <c r="Q466" s="21">
        <f t="shared" si="142"/>
        <v>0</v>
      </c>
      <c r="R466" s="14">
        <f t="shared" si="143"/>
        <v>0</v>
      </c>
      <c r="S466" s="4" t="str">
        <f t="shared" si="152"/>
        <v>J=</v>
      </c>
      <c r="T466" s="35">
        <f t="shared" si="153"/>
        <v>44484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3">
        <f t="shared" si="144"/>
        <v>44218</v>
      </c>
      <c r="B467" s="73">
        <f t="shared" ca="1" si="154"/>
        <v>1006445.258</v>
      </c>
      <c r="C467" s="7">
        <f t="shared" si="145"/>
        <v>1000000</v>
      </c>
      <c r="D467" s="13">
        <f ca="1">IF(A467&lt;$B$1,VLOOKUP(A467,[1]DI!$A$4:$B$15000,2,FALSE),0)</f>
        <v>1.9000000000000006E-2</v>
      </c>
      <c r="E467" s="14">
        <f t="shared" ca="1" si="137"/>
        <v>1.0000746899999999</v>
      </c>
      <c r="F467" s="14">
        <f ca="1">(TRUNC(PRODUCT($E$12:$E466),16))</f>
        <v>1.03749759216147</v>
      </c>
      <c r="G467" s="14">
        <f t="shared" ca="1" si="146"/>
        <v>1.0322417793904499</v>
      </c>
      <c r="H467" s="14">
        <f t="shared" ca="1" si="138"/>
        <v>1.00509165</v>
      </c>
      <c r="I467" s="13">
        <f t="shared" si="147"/>
        <v>5.0000000000000001E-3</v>
      </c>
      <c r="J467" s="35">
        <f t="shared" si="148"/>
        <v>44119</v>
      </c>
      <c r="K467" s="2">
        <f t="shared" si="149"/>
        <v>68</v>
      </c>
      <c r="L467" s="18">
        <f t="shared" si="150"/>
        <v>68</v>
      </c>
      <c r="M467" s="12">
        <f t="shared" si="139"/>
        <v>1.001346751</v>
      </c>
      <c r="N467" s="12">
        <f t="shared" ca="1" si="140"/>
        <v>1.0064452580000001</v>
      </c>
      <c r="O467" s="18">
        <f t="shared" si="151"/>
        <v>0</v>
      </c>
      <c r="P467" s="14">
        <f t="shared" ca="1" si="141"/>
        <v>6445.2579999999998</v>
      </c>
      <c r="Q467" s="21">
        <f t="shared" si="142"/>
        <v>0</v>
      </c>
      <c r="R467" s="14">
        <f t="shared" si="143"/>
        <v>0</v>
      </c>
      <c r="S467" s="4" t="str">
        <f t="shared" si="152"/>
        <v>J=</v>
      </c>
      <c r="T467" s="35">
        <f t="shared" si="153"/>
        <v>44484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3">
        <f t="shared" si="144"/>
        <v>44219</v>
      </c>
      <c r="B468" s="73">
        <f t="shared" ca="1" si="154"/>
        <v>1006540.35</v>
      </c>
      <c r="C468" s="7">
        <f t="shared" si="145"/>
        <v>1000000</v>
      </c>
      <c r="D468" s="13">
        <f ca="1">IF(A468&lt;$B$1,VLOOKUP(A468,[1]DI!$A$4:$B$15000,2,FALSE),0)</f>
        <v>0</v>
      </c>
      <c r="E468" s="14">
        <f t="shared" ca="1" si="137"/>
        <v>1</v>
      </c>
      <c r="F468" s="14">
        <f ca="1">(TRUNC(PRODUCT($E$12:$E467),16))</f>
        <v>1.0375750828566299</v>
      </c>
      <c r="G468" s="14">
        <f t="shared" ca="1" si="146"/>
        <v>1.0322417793904499</v>
      </c>
      <c r="H468" s="14">
        <f t="shared" ca="1" si="138"/>
        <v>1.0051667200000001</v>
      </c>
      <c r="I468" s="13">
        <f t="shared" si="147"/>
        <v>5.0000000000000001E-3</v>
      </c>
      <c r="J468" s="35">
        <f t="shared" si="148"/>
        <v>44119</v>
      </c>
      <c r="K468" s="2">
        <f t="shared" si="149"/>
        <v>68</v>
      </c>
      <c r="L468" s="18">
        <f t="shared" si="150"/>
        <v>69</v>
      </c>
      <c r="M468" s="12">
        <f t="shared" si="139"/>
        <v>1.001366569</v>
      </c>
      <c r="N468" s="12">
        <f t="shared" ca="1" si="140"/>
        <v>1.0065403500000001</v>
      </c>
      <c r="O468" s="18">
        <f t="shared" si="151"/>
        <v>0</v>
      </c>
      <c r="P468" s="14">
        <f t="shared" ca="1" si="141"/>
        <v>6540.35</v>
      </c>
      <c r="Q468" s="21">
        <f t="shared" si="142"/>
        <v>0</v>
      </c>
      <c r="R468" s="14">
        <f t="shared" si="143"/>
        <v>0</v>
      </c>
      <c r="S468" s="4" t="str">
        <f t="shared" si="152"/>
        <v>J=</v>
      </c>
      <c r="T468" s="35">
        <f t="shared" si="153"/>
        <v>44484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3">
        <f t="shared" si="144"/>
        <v>44220</v>
      </c>
      <c r="B469" s="73">
        <f t="shared" ca="1" si="154"/>
        <v>1006540.35</v>
      </c>
      <c r="C469" s="7">
        <f t="shared" si="145"/>
        <v>1000000</v>
      </c>
      <c r="D469" s="13">
        <f ca="1">IF(A469&lt;$B$1,VLOOKUP(A469,[1]DI!$A$4:$B$15000,2,FALSE),0)</f>
        <v>0</v>
      </c>
      <c r="E469" s="14">
        <f t="shared" ca="1" si="137"/>
        <v>1</v>
      </c>
      <c r="F469" s="14">
        <f ca="1">(TRUNC(PRODUCT($E$12:$E468),16))</f>
        <v>1.0375750828566299</v>
      </c>
      <c r="G469" s="14">
        <f t="shared" ca="1" si="146"/>
        <v>1.0322417793904499</v>
      </c>
      <c r="H469" s="14">
        <f t="shared" ca="1" si="138"/>
        <v>1.0051667200000001</v>
      </c>
      <c r="I469" s="13">
        <f t="shared" si="147"/>
        <v>5.0000000000000001E-3</v>
      </c>
      <c r="J469" s="35">
        <f t="shared" si="148"/>
        <v>44119</v>
      </c>
      <c r="K469" s="2">
        <f t="shared" si="149"/>
        <v>68</v>
      </c>
      <c r="L469" s="18">
        <f t="shared" si="150"/>
        <v>69</v>
      </c>
      <c r="M469" s="12">
        <f t="shared" si="139"/>
        <v>1.001366569</v>
      </c>
      <c r="N469" s="12">
        <f t="shared" ca="1" si="140"/>
        <v>1.0065403500000001</v>
      </c>
      <c r="O469" s="18">
        <f t="shared" si="151"/>
        <v>0</v>
      </c>
      <c r="P469" s="14">
        <f t="shared" ca="1" si="141"/>
        <v>6540.35</v>
      </c>
      <c r="Q469" s="21">
        <f t="shared" si="142"/>
        <v>0</v>
      </c>
      <c r="R469" s="14">
        <f t="shared" si="143"/>
        <v>0</v>
      </c>
      <c r="S469" s="4" t="str">
        <f t="shared" si="152"/>
        <v>J=</v>
      </c>
      <c r="T469" s="35">
        <f t="shared" si="153"/>
        <v>44484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3">
        <f t="shared" si="144"/>
        <v>44221</v>
      </c>
      <c r="B470" s="73">
        <f t="shared" ca="1" si="154"/>
        <v>1006540.35</v>
      </c>
      <c r="C470" s="7">
        <f t="shared" si="145"/>
        <v>1000000</v>
      </c>
      <c r="D470" s="13">
        <f ca="1">IF(A470&lt;$B$1,VLOOKUP(A470,[1]DI!$A$4:$B$15000,2,FALSE),0)</f>
        <v>1.9000000000000006E-2</v>
      </c>
      <c r="E470" s="14">
        <f t="shared" ca="1" si="137"/>
        <v>1.0000746899999999</v>
      </c>
      <c r="F470" s="14">
        <f ca="1">(TRUNC(PRODUCT($E$12:$E469),16))</f>
        <v>1.0375750828566299</v>
      </c>
      <c r="G470" s="14">
        <f t="shared" ca="1" si="146"/>
        <v>1.0322417793904499</v>
      </c>
      <c r="H470" s="14">
        <f t="shared" ca="1" si="138"/>
        <v>1.0051667200000001</v>
      </c>
      <c r="I470" s="13">
        <f t="shared" si="147"/>
        <v>5.0000000000000001E-3</v>
      </c>
      <c r="J470" s="35">
        <f t="shared" si="148"/>
        <v>44119</v>
      </c>
      <c r="K470" s="2">
        <f t="shared" si="149"/>
        <v>69</v>
      </c>
      <c r="L470" s="18">
        <f t="shared" si="150"/>
        <v>69</v>
      </c>
      <c r="M470" s="12">
        <f t="shared" si="139"/>
        <v>1.001366569</v>
      </c>
      <c r="N470" s="12">
        <f t="shared" ca="1" si="140"/>
        <v>1.0065403500000001</v>
      </c>
      <c r="O470" s="18">
        <f t="shared" si="151"/>
        <v>0</v>
      </c>
      <c r="P470" s="14">
        <f t="shared" ca="1" si="141"/>
        <v>6540.35</v>
      </c>
      <c r="Q470" s="21">
        <f t="shared" si="142"/>
        <v>0</v>
      </c>
      <c r="R470" s="14">
        <f t="shared" si="143"/>
        <v>0</v>
      </c>
      <c r="S470" s="4" t="str">
        <f t="shared" si="152"/>
        <v>J=</v>
      </c>
      <c r="T470" s="35">
        <f t="shared" si="153"/>
        <v>44484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3">
        <f t="shared" si="144"/>
        <v>44222</v>
      </c>
      <c r="B471" s="73">
        <f t="shared" ca="1" si="154"/>
        <v>1006635.455</v>
      </c>
      <c r="C471" s="7">
        <f t="shared" si="145"/>
        <v>1000000</v>
      </c>
      <c r="D471" s="13">
        <f ca="1">IF(A471&lt;$B$1,VLOOKUP(A471,[1]DI!$A$4:$B$15000,2,FALSE),0)</f>
        <v>1.9000000000000006E-2</v>
      </c>
      <c r="E471" s="14">
        <f t="shared" ca="1" si="137"/>
        <v>1.0000746899999999</v>
      </c>
      <c r="F471" s="14">
        <f ca="1">(TRUNC(PRODUCT($E$12:$E470),16))</f>
        <v>1.0376525793395699</v>
      </c>
      <c r="G471" s="14">
        <f t="shared" ca="1" si="146"/>
        <v>1.0322417793904499</v>
      </c>
      <c r="H471" s="14">
        <f t="shared" ca="1" si="138"/>
        <v>1.0052418000000001</v>
      </c>
      <c r="I471" s="13">
        <f t="shared" si="147"/>
        <v>5.0000000000000001E-3</v>
      </c>
      <c r="J471" s="35">
        <f t="shared" si="148"/>
        <v>44119</v>
      </c>
      <c r="K471" s="2">
        <f t="shared" si="149"/>
        <v>70</v>
      </c>
      <c r="L471" s="18">
        <f t="shared" si="150"/>
        <v>70</v>
      </c>
      <c r="M471" s="12">
        <f t="shared" si="139"/>
        <v>1.001386388</v>
      </c>
      <c r="N471" s="12">
        <f t="shared" ca="1" si="140"/>
        <v>1.0066354550000001</v>
      </c>
      <c r="O471" s="18">
        <f t="shared" si="151"/>
        <v>0</v>
      </c>
      <c r="P471" s="14">
        <f t="shared" ca="1" si="141"/>
        <v>6635.4549999999999</v>
      </c>
      <c r="Q471" s="21">
        <f t="shared" si="142"/>
        <v>0</v>
      </c>
      <c r="R471" s="14">
        <f t="shared" si="143"/>
        <v>0</v>
      </c>
      <c r="S471" s="4" t="str">
        <f t="shared" si="152"/>
        <v>J=</v>
      </c>
      <c r="T471" s="35">
        <f t="shared" si="153"/>
        <v>44484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3">
        <f t="shared" si="144"/>
        <v>44223</v>
      </c>
      <c r="B472" s="73">
        <f t="shared" ca="1" si="154"/>
        <v>1006730.5649999999</v>
      </c>
      <c r="C472" s="7">
        <f t="shared" si="145"/>
        <v>1000000</v>
      </c>
      <c r="D472" s="13">
        <f ca="1">IF(A472&lt;$B$1,VLOOKUP(A472,[1]DI!$A$4:$B$15000,2,FALSE),0)</f>
        <v>1.9000000000000006E-2</v>
      </c>
      <c r="E472" s="14">
        <f t="shared" ca="1" si="137"/>
        <v>1.0000746899999999</v>
      </c>
      <c r="F472" s="14">
        <f ca="1">(TRUNC(PRODUCT($E$12:$E471),16))</f>
        <v>1.03773008161072</v>
      </c>
      <c r="G472" s="14">
        <f t="shared" ca="1" si="146"/>
        <v>1.0322417793904499</v>
      </c>
      <c r="H472" s="14">
        <f t="shared" ca="1" si="138"/>
        <v>1.0053168800000001</v>
      </c>
      <c r="I472" s="13">
        <f t="shared" si="147"/>
        <v>5.0000000000000001E-3</v>
      </c>
      <c r="J472" s="35">
        <f t="shared" si="148"/>
        <v>44119</v>
      </c>
      <c r="K472" s="2">
        <f t="shared" si="149"/>
        <v>71</v>
      </c>
      <c r="L472" s="18">
        <f t="shared" si="150"/>
        <v>71</v>
      </c>
      <c r="M472" s="12">
        <f t="shared" si="139"/>
        <v>1.0014062079999999</v>
      </c>
      <c r="N472" s="12">
        <f t="shared" ca="1" si="140"/>
        <v>1.006730565</v>
      </c>
      <c r="O472" s="18">
        <f t="shared" si="151"/>
        <v>0</v>
      </c>
      <c r="P472" s="14">
        <f t="shared" ca="1" si="141"/>
        <v>6730.5649999999996</v>
      </c>
      <c r="Q472" s="21">
        <f t="shared" si="142"/>
        <v>0</v>
      </c>
      <c r="R472" s="14">
        <f t="shared" si="143"/>
        <v>0</v>
      </c>
      <c r="S472" s="4" t="str">
        <f t="shared" si="152"/>
        <v>J=</v>
      </c>
      <c r="T472" s="35">
        <f t="shared" si="153"/>
        <v>44484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3">
        <f t="shared" si="144"/>
        <v>44224</v>
      </c>
      <c r="B473" s="73">
        <f t="shared" ca="1" si="154"/>
        <v>1006825.67699999</v>
      </c>
      <c r="C473" s="7">
        <f t="shared" si="145"/>
        <v>1000000</v>
      </c>
      <c r="D473" s="13">
        <f ca="1">IF(A473&lt;$B$1,VLOOKUP(A473,[1]DI!$A$4:$B$15000,2,FALSE),0)</f>
        <v>1.9000000000000006E-2</v>
      </c>
      <c r="E473" s="14">
        <f t="shared" ca="1" si="137"/>
        <v>1.0000746899999999</v>
      </c>
      <c r="F473" s="14">
        <f ca="1">(TRUNC(PRODUCT($E$12:$E472),16))</f>
        <v>1.0378075896705099</v>
      </c>
      <c r="G473" s="14">
        <f t="shared" ca="1" si="146"/>
        <v>1.0322417793904499</v>
      </c>
      <c r="H473" s="14">
        <f t="shared" ca="1" si="138"/>
        <v>1.0053919600000001</v>
      </c>
      <c r="I473" s="13">
        <f t="shared" si="147"/>
        <v>5.0000000000000001E-3</v>
      </c>
      <c r="J473" s="35">
        <f t="shared" si="148"/>
        <v>44119</v>
      </c>
      <c r="K473" s="2">
        <f t="shared" si="149"/>
        <v>72</v>
      </c>
      <c r="L473" s="18">
        <f t="shared" si="150"/>
        <v>72</v>
      </c>
      <c r="M473" s="12">
        <f t="shared" si="139"/>
        <v>1.001426028</v>
      </c>
      <c r="N473" s="12">
        <f t="shared" ca="1" si="140"/>
        <v>1.0068256769999999</v>
      </c>
      <c r="O473" s="18">
        <f t="shared" si="151"/>
        <v>0</v>
      </c>
      <c r="P473" s="14">
        <f t="shared" ca="1" si="141"/>
        <v>6825.6769999899998</v>
      </c>
      <c r="Q473" s="21">
        <f t="shared" si="142"/>
        <v>0</v>
      </c>
      <c r="R473" s="14">
        <f t="shared" si="143"/>
        <v>0</v>
      </c>
      <c r="S473" s="4" t="str">
        <f t="shared" si="152"/>
        <v>J=</v>
      </c>
      <c r="T473" s="35">
        <f t="shared" si="153"/>
        <v>44484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3">
        <f t="shared" si="144"/>
        <v>44225</v>
      </c>
      <c r="B474" s="73">
        <f t="shared" ca="1" si="154"/>
        <v>1006920.813</v>
      </c>
      <c r="C474" s="7">
        <f t="shared" si="145"/>
        <v>1000000</v>
      </c>
      <c r="D474" s="13">
        <f ca="1">IF(A474&lt;$B$1,VLOOKUP(A474,[1]DI!$A$4:$B$15000,2,FALSE),0)</f>
        <v>1.9000000000000006E-2</v>
      </c>
      <c r="E474" s="14">
        <f t="shared" ca="1" si="137"/>
        <v>1.0000746899999999</v>
      </c>
      <c r="F474" s="14">
        <f ca="1">(TRUNC(PRODUCT($E$12:$E473),16))</f>
        <v>1.0378851035193899</v>
      </c>
      <c r="G474" s="14">
        <f t="shared" ca="1" si="146"/>
        <v>1.0322417793904499</v>
      </c>
      <c r="H474" s="14">
        <f t="shared" ca="1" si="138"/>
        <v>1.00546706</v>
      </c>
      <c r="I474" s="13">
        <f t="shared" si="147"/>
        <v>5.0000000000000001E-3</v>
      </c>
      <c r="J474" s="35">
        <f t="shared" si="148"/>
        <v>44119</v>
      </c>
      <c r="K474" s="2">
        <f t="shared" si="149"/>
        <v>73</v>
      </c>
      <c r="L474" s="18">
        <f t="shared" si="150"/>
        <v>73</v>
      </c>
      <c r="M474" s="12">
        <f t="shared" si="139"/>
        <v>1.0014458479999999</v>
      </c>
      <c r="N474" s="12">
        <f t="shared" ca="1" si="140"/>
        <v>1.006920813</v>
      </c>
      <c r="O474" s="18">
        <f t="shared" si="151"/>
        <v>0</v>
      </c>
      <c r="P474" s="14">
        <f t="shared" ca="1" si="141"/>
        <v>6920.8130000000001</v>
      </c>
      <c r="Q474" s="21">
        <f t="shared" si="142"/>
        <v>0</v>
      </c>
      <c r="R474" s="14">
        <f t="shared" si="143"/>
        <v>0</v>
      </c>
      <c r="S474" s="4" t="str">
        <f t="shared" si="152"/>
        <v>J=</v>
      </c>
      <c r="T474" s="35">
        <f t="shared" si="153"/>
        <v>44484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3">
        <f t="shared" si="144"/>
        <v>44226</v>
      </c>
      <c r="B475" s="73">
        <f t="shared" ca="1" si="154"/>
        <v>1007015.942</v>
      </c>
      <c r="C475" s="7">
        <f t="shared" si="145"/>
        <v>1000000</v>
      </c>
      <c r="D475" s="13">
        <f ca="1">IF(A475&lt;$B$1,VLOOKUP(A475,[1]DI!$A$4:$B$15000,2,FALSE),0)</f>
        <v>0</v>
      </c>
      <c r="E475" s="14">
        <f t="shared" ca="1" si="137"/>
        <v>1</v>
      </c>
      <c r="F475" s="14">
        <f ca="1">(TRUNC(PRODUCT($E$12:$E474),16))</f>
        <v>1.0379626231577701</v>
      </c>
      <c r="G475" s="14">
        <f t="shared" ca="1" si="146"/>
        <v>1.0322417793904499</v>
      </c>
      <c r="H475" s="14">
        <f t="shared" ca="1" si="138"/>
        <v>1.0055421499999999</v>
      </c>
      <c r="I475" s="13">
        <f t="shared" si="147"/>
        <v>5.0000000000000001E-3</v>
      </c>
      <c r="J475" s="35">
        <f t="shared" si="148"/>
        <v>44119</v>
      </c>
      <c r="K475" s="2">
        <f t="shared" si="149"/>
        <v>73</v>
      </c>
      <c r="L475" s="18">
        <f t="shared" si="150"/>
        <v>74</v>
      </c>
      <c r="M475" s="12">
        <f t="shared" si="139"/>
        <v>1.0014656689999999</v>
      </c>
      <c r="N475" s="12">
        <f t="shared" ca="1" si="140"/>
        <v>1.007015942</v>
      </c>
      <c r="O475" s="18">
        <f t="shared" si="151"/>
        <v>0</v>
      </c>
      <c r="P475" s="14">
        <f t="shared" ca="1" si="141"/>
        <v>7015.942</v>
      </c>
      <c r="Q475" s="21">
        <f t="shared" si="142"/>
        <v>0</v>
      </c>
      <c r="R475" s="14">
        <f t="shared" si="143"/>
        <v>0</v>
      </c>
      <c r="S475" s="4" t="str">
        <f t="shared" si="152"/>
        <v>J=</v>
      </c>
      <c r="T475" s="35">
        <f t="shared" si="153"/>
        <v>44484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3">
        <f t="shared" si="144"/>
        <v>44227</v>
      </c>
      <c r="B476" s="73">
        <f t="shared" ca="1" si="154"/>
        <v>1007015.942</v>
      </c>
      <c r="C476" s="7">
        <f t="shared" si="145"/>
        <v>1000000</v>
      </c>
      <c r="D476" s="13">
        <f ca="1">IF(A476&lt;$B$1,VLOOKUP(A476,[1]DI!$A$4:$B$15000,2,FALSE),0)</f>
        <v>0</v>
      </c>
      <c r="E476" s="14">
        <f t="shared" ca="1" si="137"/>
        <v>1</v>
      </c>
      <c r="F476" s="14">
        <f ca="1">(TRUNC(PRODUCT($E$12:$E475),16))</f>
        <v>1.0379626231577701</v>
      </c>
      <c r="G476" s="14">
        <f t="shared" ca="1" si="146"/>
        <v>1.0322417793904499</v>
      </c>
      <c r="H476" s="14">
        <f t="shared" ca="1" si="138"/>
        <v>1.0055421499999999</v>
      </c>
      <c r="I476" s="13">
        <f t="shared" si="147"/>
        <v>5.0000000000000001E-3</v>
      </c>
      <c r="J476" s="35">
        <f t="shared" si="148"/>
        <v>44119</v>
      </c>
      <c r="K476" s="2">
        <f t="shared" si="149"/>
        <v>73</v>
      </c>
      <c r="L476" s="18">
        <f t="shared" si="150"/>
        <v>74</v>
      </c>
      <c r="M476" s="12">
        <f t="shared" si="139"/>
        <v>1.0014656689999999</v>
      </c>
      <c r="N476" s="12">
        <f t="shared" ca="1" si="140"/>
        <v>1.007015942</v>
      </c>
      <c r="O476" s="18">
        <f t="shared" si="151"/>
        <v>0</v>
      </c>
      <c r="P476" s="14">
        <f t="shared" ca="1" si="141"/>
        <v>7015.942</v>
      </c>
      <c r="Q476" s="21">
        <f t="shared" si="142"/>
        <v>0</v>
      </c>
      <c r="R476" s="14">
        <f t="shared" si="143"/>
        <v>0</v>
      </c>
      <c r="S476" s="4" t="str">
        <f t="shared" si="152"/>
        <v>J=</v>
      </c>
      <c r="T476" s="35">
        <f t="shared" si="153"/>
        <v>44484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3">
        <f t="shared" si="144"/>
        <v>44228</v>
      </c>
      <c r="B477" s="73">
        <f t="shared" ca="1" si="154"/>
        <v>1007015.942</v>
      </c>
      <c r="C477" s="7">
        <f t="shared" si="145"/>
        <v>1000000</v>
      </c>
      <c r="D477" s="13">
        <f ca="1">IF(A477&lt;$B$1,VLOOKUP(A477,[1]DI!$A$4:$B$15000,2,FALSE),0)</f>
        <v>1.9000000000000006E-2</v>
      </c>
      <c r="E477" s="14">
        <f t="shared" ca="1" si="137"/>
        <v>1.0000746899999999</v>
      </c>
      <c r="F477" s="14">
        <f ca="1">(TRUNC(PRODUCT($E$12:$E476),16))</f>
        <v>1.0379626231577701</v>
      </c>
      <c r="G477" s="14">
        <f t="shared" ca="1" si="146"/>
        <v>1.0322417793904499</v>
      </c>
      <c r="H477" s="14">
        <f t="shared" ca="1" si="138"/>
        <v>1.0055421499999999</v>
      </c>
      <c r="I477" s="13">
        <f t="shared" si="147"/>
        <v>5.0000000000000001E-3</v>
      </c>
      <c r="J477" s="35">
        <f t="shared" si="148"/>
        <v>44119</v>
      </c>
      <c r="K477" s="2">
        <f t="shared" si="149"/>
        <v>74</v>
      </c>
      <c r="L477" s="18">
        <f t="shared" si="150"/>
        <v>74</v>
      </c>
      <c r="M477" s="12">
        <f t="shared" si="139"/>
        <v>1.0014656689999999</v>
      </c>
      <c r="N477" s="12">
        <f t="shared" ca="1" si="140"/>
        <v>1.007015942</v>
      </c>
      <c r="O477" s="18">
        <f t="shared" si="151"/>
        <v>0</v>
      </c>
      <c r="P477" s="14">
        <f t="shared" ca="1" si="141"/>
        <v>7015.942</v>
      </c>
      <c r="Q477" s="21">
        <f t="shared" si="142"/>
        <v>0</v>
      </c>
      <c r="R477" s="14">
        <f t="shared" si="143"/>
        <v>0</v>
      </c>
      <c r="S477" s="4" t="str">
        <f t="shared" si="152"/>
        <v>J=</v>
      </c>
      <c r="T477" s="35">
        <f t="shared" si="153"/>
        <v>44484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3">
        <f t="shared" si="144"/>
        <v>44229</v>
      </c>
      <c r="B478" s="73">
        <f t="shared" ca="1" si="154"/>
        <v>1007111.094</v>
      </c>
      <c r="C478" s="7">
        <f t="shared" si="145"/>
        <v>1000000</v>
      </c>
      <c r="D478" s="13">
        <f ca="1">IF(A478&lt;$B$1,VLOOKUP(A478,[1]DI!$A$4:$B$15000,2,FALSE),0)</f>
        <v>1.9000000000000006E-2</v>
      </c>
      <c r="E478" s="14">
        <f t="shared" ca="1" si="137"/>
        <v>1.0000746899999999</v>
      </c>
      <c r="F478" s="14">
        <f ca="1">(TRUNC(PRODUCT($E$12:$E477),16))</f>
        <v>1.03804014858609</v>
      </c>
      <c r="G478" s="14">
        <f t="shared" ca="1" si="146"/>
        <v>1.0322417793904499</v>
      </c>
      <c r="H478" s="14">
        <f t="shared" ca="1" si="138"/>
        <v>1.00561726</v>
      </c>
      <c r="I478" s="13">
        <f t="shared" si="147"/>
        <v>5.0000000000000001E-3</v>
      </c>
      <c r="J478" s="35">
        <f t="shared" si="148"/>
        <v>44119</v>
      </c>
      <c r="K478" s="2">
        <f t="shared" si="149"/>
        <v>75</v>
      </c>
      <c r="L478" s="18">
        <f t="shared" si="150"/>
        <v>75</v>
      </c>
      <c r="M478" s="12">
        <f t="shared" si="139"/>
        <v>1.0014854900000001</v>
      </c>
      <c r="N478" s="12">
        <f t="shared" ca="1" si="140"/>
        <v>1.0071110940000001</v>
      </c>
      <c r="O478" s="18">
        <f t="shared" si="151"/>
        <v>0</v>
      </c>
      <c r="P478" s="14">
        <f t="shared" ca="1" si="141"/>
        <v>7111.0940000000001</v>
      </c>
      <c r="Q478" s="21">
        <f t="shared" si="142"/>
        <v>0</v>
      </c>
      <c r="R478" s="14">
        <f t="shared" si="143"/>
        <v>0</v>
      </c>
      <c r="S478" s="4" t="str">
        <f t="shared" si="152"/>
        <v>J=</v>
      </c>
      <c r="T478" s="35">
        <f t="shared" si="153"/>
        <v>44484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3">
        <f t="shared" si="144"/>
        <v>44230</v>
      </c>
      <c r="B479" s="73">
        <f t="shared" ca="1" si="154"/>
        <v>1007206.25</v>
      </c>
      <c r="C479" s="7">
        <f t="shared" si="145"/>
        <v>1000000</v>
      </c>
      <c r="D479" s="13">
        <f ca="1">IF(A479&lt;$B$1,VLOOKUP(A479,[1]DI!$A$4:$B$15000,2,FALSE),0)</f>
        <v>1.9000000000000006E-2</v>
      </c>
      <c r="E479" s="14">
        <f t="shared" ca="1" si="137"/>
        <v>1.0000746899999999</v>
      </c>
      <c r="F479" s="14">
        <f ca="1">(TRUNC(PRODUCT($E$12:$E478),16))</f>
        <v>1.03811767980479</v>
      </c>
      <c r="G479" s="14">
        <f t="shared" ca="1" si="146"/>
        <v>1.0322417793904499</v>
      </c>
      <c r="H479" s="14">
        <f t="shared" ca="1" si="138"/>
        <v>1.00569237</v>
      </c>
      <c r="I479" s="13">
        <f t="shared" si="147"/>
        <v>5.0000000000000001E-3</v>
      </c>
      <c r="J479" s="35">
        <f t="shared" si="148"/>
        <v>44119</v>
      </c>
      <c r="K479" s="2">
        <f t="shared" si="149"/>
        <v>76</v>
      </c>
      <c r="L479" s="18">
        <f t="shared" si="150"/>
        <v>76</v>
      </c>
      <c r="M479" s="12">
        <f t="shared" si="139"/>
        <v>1.0015053110000001</v>
      </c>
      <c r="N479" s="12">
        <f t="shared" ca="1" si="140"/>
        <v>1.0072062500000001</v>
      </c>
      <c r="O479" s="18">
        <f t="shared" si="151"/>
        <v>0</v>
      </c>
      <c r="P479" s="14">
        <f t="shared" ca="1" si="141"/>
        <v>7206.25</v>
      </c>
      <c r="Q479" s="21">
        <f t="shared" si="142"/>
        <v>0</v>
      </c>
      <c r="R479" s="14">
        <f t="shared" si="143"/>
        <v>0</v>
      </c>
      <c r="S479" s="4" t="str">
        <f t="shared" si="152"/>
        <v>J=</v>
      </c>
      <c r="T479" s="35">
        <f t="shared" si="153"/>
        <v>44484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3">
        <f t="shared" si="144"/>
        <v>44231</v>
      </c>
      <c r="B480" s="73">
        <f t="shared" ca="1" si="154"/>
        <v>1007301.409</v>
      </c>
      <c r="C480" s="7">
        <f t="shared" si="145"/>
        <v>1000000</v>
      </c>
      <c r="D480" s="13">
        <f ca="1">IF(A480&lt;$B$1,VLOOKUP(A480,[1]DI!$A$4:$B$15000,2,FALSE),0)</f>
        <v>1.9000000000000006E-2</v>
      </c>
      <c r="E480" s="14">
        <f t="shared" ca="1" si="137"/>
        <v>1.0000746899999999</v>
      </c>
      <c r="F480" s="14">
        <f ca="1">(TRUNC(PRODUCT($E$12:$E479),16))</f>
        <v>1.0381952168142901</v>
      </c>
      <c r="G480" s="14">
        <f t="shared" ca="1" si="146"/>
        <v>1.0322417793904499</v>
      </c>
      <c r="H480" s="14">
        <f t="shared" ca="1" si="138"/>
        <v>1.00576748</v>
      </c>
      <c r="I480" s="13">
        <f t="shared" si="147"/>
        <v>5.0000000000000001E-3</v>
      </c>
      <c r="J480" s="35">
        <f t="shared" si="148"/>
        <v>44119</v>
      </c>
      <c r="K480" s="2">
        <f t="shared" si="149"/>
        <v>77</v>
      </c>
      <c r="L480" s="18">
        <f t="shared" si="150"/>
        <v>77</v>
      </c>
      <c r="M480" s="12">
        <f t="shared" si="139"/>
        <v>1.0015251329999999</v>
      </c>
      <c r="N480" s="12">
        <f t="shared" ca="1" si="140"/>
        <v>1.0073014090000001</v>
      </c>
      <c r="O480" s="18">
        <f t="shared" si="151"/>
        <v>0</v>
      </c>
      <c r="P480" s="14">
        <f t="shared" ca="1" si="141"/>
        <v>7301.4089999999997</v>
      </c>
      <c r="Q480" s="21">
        <f t="shared" si="142"/>
        <v>0</v>
      </c>
      <c r="R480" s="14">
        <f t="shared" si="143"/>
        <v>0</v>
      </c>
      <c r="S480" s="4" t="str">
        <f t="shared" si="152"/>
        <v>J=</v>
      </c>
      <c r="T480" s="35">
        <f t="shared" si="153"/>
        <v>44484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3">
        <f t="shared" si="144"/>
        <v>44232</v>
      </c>
      <c r="B481" s="73">
        <f t="shared" ca="1" si="154"/>
        <v>1007396.58199999</v>
      </c>
      <c r="C481" s="7">
        <f t="shared" si="145"/>
        <v>1000000</v>
      </c>
      <c r="D481" s="13">
        <f ca="1">IF(A481&lt;$B$1,VLOOKUP(A481,[1]DI!$A$4:$B$15000,2,FALSE),0)</f>
        <v>1.9000000000000006E-2</v>
      </c>
      <c r="E481" s="14">
        <f t="shared" ca="1" si="137"/>
        <v>1.0000746899999999</v>
      </c>
      <c r="F481" s="14">
        <f ca="1">(TRUNC(PRODUCT($E$12:$E480),16))</f>
        <v>1.0382727596150401</v>
      </c>
      <c r="G481" s="14">
        <f t="shared" ca="1" si="146"/>
        <v>1.0322417793904499</v>
      </c>
      <c r="H481" s="14">
        <f t="shared" ca="1" si="138"/>
        <v>1.0058426</v>
      </c>
      <c r="I481" s="13">
        <f t="shared" si="147"/>
        <v>5.0000000000000001E-3</v>
      </c>
      <c r="J481" s="35">
        <f t="shared" si="148"/>
        <v>44119</v>
      </c>
      <c r="K481" s="2">
        <f t="shared" si="149"/>
        <v>78</v>
      </c>
      <c r="L481" s="18">
        <f t="shared" si="150"/>
        <v>78</v>
      </c>
      <c r="M481" s="12">
        <f t="shared" si="139"/>
        <v>1.001544955</v>
      </c>
      <c r="N481" s="12">
        <f t="shared" ca="1" si="140"/>
        <v>1.0073965819999999</v>
      </c>
      <c r="O481" s="18">
        <f t="shared" si="151"/>
        <v>0</v>
      </c>
      <c r="P481" s="14">
        <f t="shared" ca="1" si="141"/>
        <v>7396.5819999900004</v>
      </c>
      <c r="Q481" s="21">
        <f t="shared" si="142"/>
        <v>0</v>
      </c>
      <c r="R481" s="14">
        <f t="shared" si="143"/>
        <v>0</v>
      </c>
      <c r="S481" s="4" t="str">
        <f t="shared" si="152"/>
        <v>J=</v>
      </c>
      <c r="T481" s="35">
        <f t="shared" si="153"/>
        <v>44484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3">
        <f t="shared" si="144"/>
        <v>44233</v>
      </c>
      <c r="B482" s="73">
        <f t="shared" ca="1" si="154"/>
        <v>1007491.76799999</v>
      </c>
      <c r="C482" s="7">
        <f t="shared" si="145"/>
        <v>1000000</v>
      </c>
      <c r="D482" s="13">
        <f ca="1">IF(A482&lt;$B$1,VLOOKUP(A482,[1]DI!$A$4:$B$15000,2,FALSE),0)</f>
        <v>0</v>
      </c>
      <c r="E482" s="14">
        <f t="shared" ca="1" si="137"/>
        <v>1</v>
      </c>
      <c r="F482" s="14">
        <f ca="1">(TRUNC(PRODUCT($E$12:$E481),16))</f>
        <v>1.0383503082074499</v>
      </c>
      <c r="G482" s="14">
        <f t="shared" ca="1" si="146"/>
        <v>1.0322417793904499</v>
      </c>
      <c r="H482" s="14">
        <f t="shared" ca="1" si="138"/>
        <v>1.00591773</v>
      </c>
      <c r="I482" s="13">
        <f t="shared" si="147"/>
        <v>5.0000000000000001E-3</v>
      </c>
      <c r="J482" s="35">
        <f t="shared" si="148"/>
        <v>44119</v>
      </c>
      <c r="K482" s="2">
        <f t="shared" si="149"/>
        <v>78</v>
      </c>
      <c r="L482" s="18">
        <f t="shared" si="150"/>
        <v>79</v>
      </c>
      <c r="M482" s="12">
        <f t="shared" si="139"/>
        <v>1.0015647780000001</v>
      </c>
      <c r="N482" s="12">
        <f t="shared" ca="1" si="140"/>
        <v>1.007491768</v>
      </c>
      <c r="O482" s="18">
        <f t="shared" si="151"/>
        <v>0</v>
      </c>
      <c r="P482" s="14">
        <f t="shared" ca="1" si="141"/>
        <v>7491.7679999900001</v>
      </c>
      <c r="Q482" s="21">
        <f t="shared" si="142"/>
        <v>0</v>
      </c>
      <c r="R482" s="14">
        <f t="shared" si="143"/>
        <v>0</v>
      </c>
      <c r="S482" s="4" t="str">
        <f t="shared" si="152"/>
        <v>J=</v>
      </c>
      <c r="T482" s="35">
        <f t="shared" si="153"/>
        <v>44484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3">
        <f t="shared" si="144"/>
        <v>44234</v>
      </c>
      <c r="B483" s="73">
        <f t="shared" ca="1" si="154"/>
        <v>1007491.76799999</v>
      </c>
      <c r="C483" s="7">
        <f t="shared" si="145"/>
        <v>1000000</v>
      </c>
      <c r="D483" s="13">
        <f ca="1">IF(A483&lt;$B$1,VLOOKUP(A483,[1]DI!$A$4:$B$15000,2,FALSE),0)</f>
        <v>0</v>
      </c>
      <c r="E483" s="14">
        <f t="shared" ca="1" si="137"/>
        <v>1</v>
      </c>
      <c r="F483" s="14">
        <f ca="1">(TRUNC(PRODUCT($E$12:$E482),16))</f>
        <v>1.0383503082074499</v>
      </c>
      <c r="G483" s="14">
        <f t="shared" ca="1" si="146"/>
        <v>1.0322417793904499</v>
      </c>
      <c r="H483" s="14">
        <f t="shared" ca="1" si="138"/>
        <v>1.00591773</v>
      </c>
      <c r="I483" s="13">
        <f t="shared" si="147"/>
        <v>5.0000000000000001E-3</v>
      </c>
      <c r="J483" s="35">
        <f t="shared" si="148"/>
        <v>44119</v>
      </c>
      <c r="K483" s="2">
        <f t="shared" si="149"/>
        <v>78</v>
      </c>
      <c r="L483" s="18">
        <f t="shared" si="150"/>
        <v>79</v>
      </c>
      <c r="M483" s="12">
        <f t="shared" si="139"/>
        <v>1.0015647780000001</v>
      </c>
      <c r="N483" s="12">
        <f t="shared" ca="1" si="140"/>
        <v>1.007491768</v>
      </c>
      <c r="O483" s="18">
        <f t="shared" si="151"/>
        <v>0</v>
      </c>
      <c r="P483" s="14">
        <f t="shared" ca="1" si="141"/>
        <v>7491.7679999900001</v>
      </c>
      <c r="Q483" s="21">
        <f t="shared" si="142"/>
        <v>0</v>
      </c>
      <c r="R483" s="14">
        <f t="shared" si="143"/>
        <v>0</v>
      </c>
      <c r="S483" s="4" t="str">
        <f t="shared" si="152"/>
        <v>J=</v>
      </c>
      <c r="T483" s="35">
        <f t="shared" si="153"/>
        <v>44484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3">
        <f t="shared" si="144"/>
        <v>44235</v>
      </c>
      <c r="B484" s="73">
        <f t="shared" ca="1" si="154"/>
        <v>1007491.76799999</v>
      </c>
      <c r="C484" s="7">
        <f t="shared" si="145"/>
        <v>1000000</v>
      </c>
      <c r="D484" s="13">
        <f ca="1">IF(A484&lt;$B$1,VLOOKUP(A484,[1]DI!$A$4:$B$15000,2,FALSE),0)</f>
        <v>1.9000000000000006E-2</v>
      </c>
      <c r="E484" s="14">
        <f t="shared" ca="1" si="137"/>
        <v>1.0000746899999999</v>
      </c>
      <c r="F484" s="14">
        <f ca="1">(TRUNC(PRODUCT($E$12:$E483),16))</f>
        <v>1.0383503082074499</v>
      </c>
      <c r="G484" s="14">
        <f t="shared" ca="1" si="146"/>
        <v>1.0322417793904499</v>
      </c>
      <c r="H484" s="14">
        <f t="shared" ca="1" si="138"/>
        <v>1.00591773</v>
      </c>
      <c r="I484" s="13">
        <f t="shared" si="147"/>
        <v>5.0000000000000001E-3</v>
      </c>
      <c r="J484" s="35">
        <f t="shared" si="148"/>
        <v>44119</v>
      </c>
      <c r="K484" s="2">
        <f t="shared" si="149"/>
        <v>79</v>
      </c>
      <c r="L484" s="18">
        <f t="shared" si="150"/>
        <v>79</v>
      </c>
      <c r="M484" s="12">
        <f t="shared" si="139"/>
        <v>1.0015647780000001</v>
      </c>
      <c r="N484" s="12">
        <f t="shared" ca="1" si="140"/>
        <v>1.007491768</v>
      </c>
      <c r="O484" s="18">
        <f t="shared" si="151"/>
        <v>0</v>
      </c>
      <c r="P484" s="14">
        <f t="shared" ca="1" si="141"/>
        <v>7491.7679999900001</v>
      </c>
      <c r="Q484" s="21">
        <f t="shared" si="142"/>
        <v>0</v>
      </c>
      <c r="R484" s="14">
        <f t="shared" si="143"/>
        <v>0</v>
      </c>
      <c r="S484" s="4" t="str">
        <f t="shared" si="152"/>
        <v>J=</v>
      </c>
      <c r="T484" s="35">
        <f t="shared" si="153"/>
        <v>44484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3">
        <f t="shared" si="144"/>
        <v>44236</v>
      </c>
      <c r="B485" s="73">
        <f t="shared" ca="1" si="154"/>
        <v>1007586.9570000001</v>
      </c>
      <c r="C485" s="7">
        <f t="shared" si="145"/>
        <v>1000000</v>
      </c>
      <c r="D485" s="13">
        <f ca="1">IF(A485&lt;$B$1,VLOOKUP(A485,[1]DI!$A$4:$B$15000,2,FALSE),0)</f>
        <v>1.9000000000000006E-2</v>
      </c>
      <c r="E485" s="14">
        <f t="shared" ca="1" si="137"/>
        <v>1.0000746899999999</v>
      </c>
      <c r="F485" s="14">
        <f ca="1">(TRUNC(PRODUCT($E$12:$E484),16))</f>
        <v>1.0384278625919701</v>
      </c>
      <c r="G485" s="14">
        <f t="shared" ca="1" si="146"/>
        <v>1.0322417793904499</v>
      </c>
      <c r="H485" s="14">
        <f t="shared" ca="1" si="138"/>
        <v>1.0059928600000001</v>
      </c>
      <c r="I485" s="13">
        <f t="shared" si="147"/>
        <v>5.0000000000000001E-3</v>
      </c>
      <c r="J485" s="35">
        <f t="shared" si="148"/>
        <v>44119</v>
      </c>
      <c r="K485" s="2">
        <f t="shared" si="149"/>
        <v>80</v>
      </c>
      <c r="L485" s="18">
        <f t="shared" si="150"/>
        <v>80</v>
      </c>
      <c r="M485" s="12">
        <f t="shared" si="139"/>
        <v>1.001584601</v>
      </c>
      <c r="N485" s="12">
        <f t="shared" ca="1" si="140"/>
        <v>1.007586957</v>
      </c>
      <c r="O485" s="18">
        <f t="shared" si="151"/>
        <v>0</v>
      </c>
      <c r="P485" s="14">
        <f t="shared" ca="1" si="141"/>
        <v>7586.9570000000003</v>
      </c>
      <c r="Q485" s="21">
        <f t="shared" si="142"/>
        <v>0</v>
      </c>
      <c r="R485" s="14">
        <f t="shared" si="143"/>
        <v>0</v>
      </c>
      <c r="S485" s="4" t="str">
        <f t="shared" si="152"/>
        <v>J=</v>
      </c>
      <c r="T485" s="35">
        <f t="shared" si="153"/>
        <v>44484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3">
        <f t="shared" si="144"/>
        <v>44237</v>
      </c>
      <c r="B486" s="73">
        <f t="shared" ca="1" si="154"/>
        <v>1007682.16</v>
      </c>
      <c r="C486" s="7">
        <f t="shared" si="145"/>
        <v>1000000</v>
      </c>
      <c r="D486" s="13">
        <f ca="1">IF(A486&lt;$B$1,VLOOKUP(A486,[1]DI!$A$4:$B$15000,2,FALSE),0)</f>
        <v>1.9000000000000006E-2</v>
      </c>
      <c r="E486" s="14">
        <f t="shared" ca="1" si="137"/>
        <v>1.0000746899999999</v>
      </c>
      <c r="F486" s="14">
        <f ca="1">(TRUNC(PRODUCT($E$12:$E485),16))</f>
        <v>1.03850542276903</v>
      </c>
      <c r="G486" s="14">
        <f t="shared" ca="1" si="146"/>
        <v>1.0322417793904499</v>
      </c>
      <c r="H486" s="14">
        <f t="shared" ca="1" si="138"/>
        <v>1.006068</v>
      </c>
      <c r="I486" s="13">
        <f t="shared" si="147"/>
        <v>5.0000000000000001E-3</v>
      </c>
      <c r="J486" s="35">
        <f t="shared" si="148"/>
        <v>44119</v>
      </c>
      <c r="K486" s="2">
        <f t="shared" si="149"/>
        <v>81</v>
      </c>
      <c r="L486" s="18">
        <f t="shared" si="150"/>
        <v>81</v>
      </c>
      <c r="M486" s="12">
        <f t="shared" si="139"/>
        <v>1.0016044239999999</v>
      </c>
      <c r="N486" s="12">
        <f t="shared" ca="1" si="140"/>
        <v>1.0076821600000001</v>
      </c>
      <c r="O486" s="18">
        <f t="shared" si="151"/>
        <v>0</v>
      </c>
      <c r="P486" s="14">
        <f t="shared" ca="1" si="141"/>
        <v>7682.16</v>
      </c>
      <c r="Q486" s="21">
        <f t="shared" si="142"/>
        <v>0</v>
      </c>
      <c r="R486" s="14">
        <f t="shared" si="143"/>
        <v>0</v>
      </c>
      <c r="S486" s="4" t="str">
        <f t="shared" si="152"/>
        <v>J=</v>
      </c>
      <c r="T486" s="35">
        <f t="shared" si="153"/>
        <v>44484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3">
        <f t="shared" si="144"/>
        <v>44238</v>
      </c>
      <c r="B487" s="73">
        <f t="shared" ca="1" si="154"/>
        <v>1007777.366</v>
      </c>
      <c r="C487" s="7">
        <f t="shared" si="145"/>
        <v>1000000</v>
      </c>
      <c r="D487" s="13">
        <f ca="1">IF(A487&lt;$B$1,VLOOKUP(A487,[1]DI!$A$4:$B$15000,2,FALSE),0)</f>
        <v>1.9000000000000006E-2</v>
      </c>
      <c r="E487" s="14">
        <f t="shared" ca="1" si="137"/>
        <v>1.0000746899999999</v>
      </c>
      <c r="F487" s="14">
        <f ca="1">(TRUNC(PRODUCT($E$12:$E486),16))</f>
        <v>1.0385829887390601</v>
      </c>
      <c r="G487" s="14">
        <f t="shared" ca="1" si="146"/>
        <v>1.0322417793904499</v>
      </c>
      <c r="H487" s="14">
        <f t="shared" ca="1" si="138"/>
        <v>1.00614314</v>
      </c>
      <c r="I487" s="13">
        <f t="shared" si="147"/>
        <v>5.0000000000000001E-3</v>
      </c>
      <c r="J487" s="35">
        <f t="shared" si="148"/>
        <v>44119</v>
      </c>
      <c r="K487" s="2">
        <f t="shared" si="149"/>
        <v>82</v>
      </c>
      <c r="L487" s="18">
        <f t="shared" si="150"/>
        <v>82</v>
      </c>
      <c r="M487" s="12">
        <f t="shared" si="139"/>
        <v>1.0016242479999999</v>
      </c>
      <c r="N487" s="12">
        <f t="shared" ca="1" si="140"/>
        <v>1.007777366</v>
      </c>
      <c r="O487" s="18">
        <f t="shared" si="151"/>
        <v>0</v>
      </c>
      <c r="P487" s="14">
        <f t="shared" ca="1" si="141"/>
        <v>7777.366</v>
      </c>
      <c r="Q487" s="21">
        <f t="shared" si="142"/>
        <v>0</v>
      </c>
      <c r="R487" s="14">
        <f t="shared" si="143"/>
        <v>0</v>
      </c>
      <c r="S487" s="4" t="str">
        <f t="shared" si="152"/>
        <v>J=</v>
      </c>
      <c r="T487" s="35">
        <f t="shared" si="153"/>
        <v>44484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3">
        <f t="shared" si="144"/>
        <v>44239</v>
      </c>
      <c r="B488" s="73">
        <f t="shared" ca="1" si="154"/>
        <v>1007872.585</v>
      </c>
      <c r="C488" s="7">
        <f t="shared" si="145"/>
        <v>1000000</v>
      </c>
      <c r="D488" s="13">
        <f ca="1">IF(A488&lt;$B$1,VLOOKUP(A488,[1]DI!$A$4:$B$15000,2,FALSE),0)</f>
        <v>1.9000000000000006E-2</v>
      </c>
      <c r="E488" s="14">
        <f t="shared" ca="1" si="137"/>
        <v>1.0000746899999999</v>
      </c>
      <c r="F488" s="14">
        <f ca="1">(TRUNC(PRODUCT($E$12:$E487),16))</f>
        <v>1.0386605605024899</v>
      </c>
      <c r="G488" s="14">
        <f t="shared" ca="1" si="146"/>
        <v>1.0322417793904499</v>
      </c>
      <c r="H488" s="14">
        <f t="shared" ca="1" si="138"/>
        <v>1.0062182900000001</v>
      </c>
      <c r="I488" s="13">
        <f t="shared" si="147"/>
        <v>5.0000000000000001E-3</v>
      </c>
      <c r="J488" s="35">
        <f t="shared" si="148"/>
        <v>44119</v>
      </c>
      <c r="K488" s="2">
        <f t="shared" si="149"/>
        <v>83</v>
      </c>
      <c r="L488" s="18">
        <f t="shared" si="150"/>
        <v>83</v>
      </c>
      <c r="M488" s="12">
        <f t="shared" si="139"/>
        <v>1.0016440719999999</v>
      </c>
      <c r="N488" s="12">
        <f t="shared" ca="1" si="140"/>
        <v>1.0078725850000001</v>
      </c>
      <c r="O488" s="18">
        <f t="shared" si="151"/>
        <v>0</v>
      </c>
      <c r="P488" s="14">
        <f t="shared" ca="1" si="141"/>
        <v>7872.585</v>
      </c>
      <c r="Q488" s="21">
        <f t="shared" si="142"/>
        <v>0</v>
      </c>
      <c r="R488" s="14">
        <f t="shared" si="143"/>
        <v>0</v>
      </c>
      <c r="S488" s="4" t="str">
        <f t="shared" si="152"/>
        <v>J=</v>
      </c>
      <c r="T488" s="35">
        <f t="shared" si="153"/>
        <v>44484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3">
        <f t="shared" si="144"/>
        <v>44240</v>
      </c>
      <c r="B489" s="73">
        <f t="shared" ca="1" si="154"/>
        <v>1007967.819</v>
      </c>
      <c r="C489" s="7">
        <f t="shared" si="145"/>
        <v>1000000</v>
      </c>
      <c r="D489" s="13">
        <f ca="1">IF(A489&lt;$B$1,VLOOKUP(A489,[1]DI!$A$4:$B$15000,2,FALSE),0)</f>
        <v>0</v>
      </c>
      <c r="E489" s="14">
        <f t="shared" ca="1" si="137"/>
        <v>1</v>
      </c>
      <c r="F489" s="14">
        <f ca="1">(TRUNC(PRODUCT($E$12:$E488),16))</f>
        <v>1.03873813805975</v>
      </c>
      <c r="G489" s="14">
        <f t="shared" ca="1" si="146"/>
        <v>1.0322417793904499</v>
      </c>
      <c r="H489" s="14">
        <f t="shared" ca="1" si="138"/>
        <v>1.00629345</v>
      </c>
      <c r="I489" s="13">
        <f t="shared" si="147"/>
        <v>5.0000000000000001E-3</v>
      </c>
      <c r="J489" s="35">
        <f t="shared" si="148"/>
        <v>44119</v>
      </c>
      <c r="K489" s="2">
        <f t="shared" si="149"/>
        <v>83</v>
      </c>
      <c r="L489" s="18">
        <f t="shared" si="150"/>
        <v>84</v>
      </c>
      <c r="M489" s="12">
        <f t="shared" si="139"/>
        <v>1.001663897</v>
      </c>
      <c r="N489" s="12">
        <f t="shared" ca="1" si="140"/>
        <v>1.0079678190000001</v>
      </c>
      <c r="O489" s="18">
        <f t="shared" si="151"/>
        <v>0</v>
      </c>
      <c r="P489" s="14">
        <f t="shared" ca="1" si="141"/>
        <v>7967.8190000000004</v>
      </c>
      <c r="Q489" s="21">
        <f t="shared" si="142"/>
        <v>0</v>
      </c>
      <c r="R489" s="14">
        <f t="shared" si="143"/>
        <v>0</v>
      </c>
      <c r="S489" s="4" t="str">
        <f t="shared" si="152"/>
        <v>J=</v>
      </c>
      <c r="T489" s="35">
        <f t="shared" si="153"/>
        <v>44484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3">
        <f t="shared" si="144"/>
        <v>44241</v>
      </c>
      <c r="B490" s="73">
        <f t="shared" ca="1" si="154"/>
        <v>1007967.819</v>
      </c>
      <c r="C490" s="7">
        <f t="shared" si="145"/>
        <v>1000000</v>
      </c>
      <c r="D490" s="13">
        <f ca="1">IF(A490&lt;$B$1,VLOOKUP(A490,[1]DI!$A$4:$B$15000,2,FALSE),0)</f>
        <v>0</v>
      </c>
      <c r="E490" s="14">
        <f t="shared" ca="1" si="137"/>
        <v>1</v>
      </c>
      <c r="F490" s="14">
        <f ca="1">(TRUNC(PRODUCT($E$12:$E489),16))</f>
        <v>1.03873813805975</v>
      </c>
      <c r="G490" s="14">
        <f t="shared" ca="1" si="146"/>
        <v>1.0322417793904499</v>
      </c>
      <c r="H490" s="14">
        <f t="shared" ca="1" si="138"/>
        <v>1.00629345</v>
      </c>
      <c r="I490" s="13">
        <f t="shared" si="147"/>
        <v>5.0000000000000001E-3</v>
      </c>
      <c r="J490" s="35">
        <f t="shared" si="148"/>
        <v>44119</v>
      </c>
      <c r="K490" s="2">
        <f t="shared" si="149"/>
        <v>83</v>
      </c>
      <c r="L490" s="18">
        <f t="shared" si="150"/>
        <v>84</v>
      </c>
      <c r="M490" s="12">
        <f t="shared" si="139"/>
        <v>1.001663897</v>
      </c>
      <c r="N490" s="12">
        <f t="shared" ca="1" si="140"/>
        <v>1.0079678190000001</v>
      </c>
      <c r="O490" s="18">
        <f t="shared" si="151"/>
        <v>0</v>
      </c>
      <c r="P490" s="14">
        <f t="shared" ca="1" si="141"/>
        <v>7967.8190000000004</v>
      </c>
      <c r="Q490" s="21">
        <f t="shared" si="142"/>
        <v>0</v>
      </c>
      <c r="R490" s="14">
        <f t="shared" si="143"/>
        <v>0</v>
      </c>
      <c r="S490" s="4" t="str">
        <f t="shared" si="152"/>
        <v>J=</v>
      </c>
      <c r="T490" s="35">
        <f t="shared" si="153"/>
        <v>44484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3">
        <f t="shared" si="144"/>
        <v>44242</v>
      </c>
      <c r="B491" s="73">
        <f t="shared" ca="1" si="154"/>
        <v>1007967.819</v>
      </c>
      <c r="C491" s="7">
        <f t="shared" si="145"/>
        <v>1000000</v>
      </c>
      <c r="D491" s="13">
        <f ca="1">IF(A491&lt;$B$1,VLOOKUP(A491,[1]DI!$A$4:$B$15000,2,FALSE),0)</f>
        <v>0</v>
      </c>
      <c r="E491" s="14">
        <f t="shared" ca="1" si="137"/>
        <v>1</v>
      </c>
      <c r="F491" s="14">
        <f ca="1">(TRUNC(PRODUCT($E$12:$E490),16))</f>
        <v>1.03873813805975</v>
      </c>
      <c r="G491" s="14">
        <f t="shared" ca="1" si="146"/>
        <v>1.0322417793904499</v>
      </c>
      <c r="H491" s="14">
        <f t="shared" ca="1" si="138"/>
        <v>1.00629345</v>
      </c>
      <c r="I491" s="13">
        <f t="shared" si="147"/>
        <v>5.0000000000000001E-3</v>
      </c>
      <c r="J491" s="35">
        <f t="shared" si="148"/>
        <v>44119</v>
      </c>
      <c r="K491" s="2">
        <f t="shared" si="149"/>
        <v>83</v>
      </c>
      <c r="L491" s="18">
        <f t="shared" si="150"/>
        <v>84</v>
      </c>
      <c r="M491" s="12">
        <f t="shared" si="139"/>
        <v>1.001663897</v>
      </c>
      <c r="N491" s="12">
        <f t="shared" ca="1" si="140"/>
        <v>1.0079678190000001</v>
      </c>
      <c r="O491" s="18">
        <f t="shared" si="151"/>
        <v>0</v>
      </c>
      <c r="P491" s="14">
        <f t="shared" ca="1" si="141"/>
        <v>7967.8190000000004</v>
      </c>
      <c r="Q491" s="21">
        <f t="shared" si="142"/>
        <v>0</v>
      </c>
      <c r="R491" s="14">
        <f t="shared" si="143"/>
        <v>0</v>
      </c>
      <c r="S491" s="4" t="str">
        <f t="shared" si="152"/>
        <v>J=</v>
      </c>
      <c r="T491" s="35">
        <f t="shared" si="153"/>
        <v>44484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3">
        <f t="shared" si="144"/>
        <v>44243</v>
      </c>
      <c r="B492" s="73">
        <f t="shared" ca="1" si="154"/>
        <v>1007967.819</v>
      </c>
      <c r="C492" s="7">
        <f t="shared" si="145"/>
        <v>1000000</v>
      </c>
      <c r="D492" s="13">
        <f ca="1">IF(A492&lt;$B$1,VLOOKUP(A492,[1]DI!$A$4:$B$15000,2,FALSE),0)</f>
        <v>0</v>
      </c>
      <c r="E492" s="14">
        <f t="shared" ca="1" si="137"/>
        <v>1</v>
      </c>
      <c r="F492" s="14">
        <f ca="1">(TRUNC(PRODUCT($E$12:$E491),16))</f>
        <v>1.03873813805975</v>
      </c>
      <c r="G492" s="14">
        <f t="shared" ca="1" si="146"/>
        <v>1.0322417793904499</v>
      </c>
      <c r="H492" s="14">
        <f t="shared" ca="1" si="138"/>
        <v>1.00629345</v>
      </c>
      <c r="I492" s="13">
        <f t="shared" si="147"/>
        <v>5.0000000000000001E-3</v>
      </c>
      <c r="J492" s="35">
        <f t="shared" si="148"/>
        <v>44119</v>
      </c>
      <c r="K492" s="2">
        <f t="shared" si="149"/>
        <v>83</v>
      </c>
      <c r="L492" s="18">
        <f t="shared" si="150"/>
        <v>84</v>
      </c>
      <c r="M492" s="12">
        <f t="shared" si="139"/>
        <v>1.001663897</v>
      </c>
      <c r="N492" s="12">
        <f t="shared" ca="1" si="140"/>
        <v>1.0079678190000001</v>
      </c>
      <c r="O492" s="18">
        <f t="shared" si="151"/>
        <v>0</v>
      </c>
      <c r="P492" s="14">
        <f t="shared" ca="1" si="141"/>
        <v>7967.8190000000004</v>
      </c>
      <c r="Q492" s="21">
        <f t="shared" si="142"/>
        <v>0</v>
      </c>
      <c r="R492" s="14">
        <f t="shared" si="143"/>
        <v>0</v>
      </c>
      <c r="S492" s="4" t="str">
        <f t="shared" si="152"/>
        <v>J=</v>
      </c>
      <c r="T492" s="35">
        <f t="shared" si="153"/>
        <v>44484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3">
        <f t="shared" si="144"/>
        <v>44244</v>
      </c>
      <c r="B493" s="73">
        <f t="shared" ca="1" si="154"/>
        <v>1007967.819</v>
      </c>
      <c r="C493" s="7">
        <f t="shared" si="145"/>
        <v>1000000</v>
      </c>
      <c r="D493" s="13">
        <f ca="1">IF(A493&lt;$B$1,VLOOKUP(A493,[1]DI!$A$4:$B$15000,2,FALSE),0)</f>
        <v>1.9000000000000006E-2</v>
      </c>
      <c r="E493" s="14">
        <f t="shared" ca="1" si="137"/>
        <v>1.0000746899999999</v>
      </c>
      <c r="F493" s="14">
        <f ca="1">(TRUNC(PRODUCT($E$12:$E492),16))</f>
        <v>1.03873813805975</v>
      </c>
      <c r="G493" s="14">
        <f t="shared" ca="1" si="146"/>
        <v>1.0322417793904499</v>
      </c>
      <c r="H493" s="14">
        <f t="shared" ca="1" si="138"/>
        <v>1.00629345</v>
      </c>
      <c r="I493" s="13">
        <f t="shared" si="147"/>
        <v>5.0000000000000001E-3</v>
      </c>
      <c r="J493" s="35">
        <f t="shared" si="148"/>
        <v>44119</v>
      </c>
      <c r="K493" s="2">
        <f t="shared" si="149"/>
        <v>84</v>
      </c>
      <c r="L493" s="18">
        <f t="shared" si="150"/>
        <v>84</v>
      </c>
      <c r="M493" s="12">
        <f t="shared" si="139"/>
        <v>1.001663897</v>
      </c>
      <c r="N493" s="12">
        <f t="shared" ca="1" si="140"/>
        <v>1.0079678190000001</v>
      </c>
      <c r="O493" s="18">
        <f t="shared" si="151"/>
        <v>0</v>
      </c>
      <c r="P493" s="14">
        <f t="shared" ca="1" si="141"/>
        <v>7967.8190000000004</v>
      </c>
      <c r="Q493" s="21">
        <f t="shared" si="142"/>
        <v>0</v>
      </c>
      <c r="R493" s="14">
        <f t="shared" si="143"/>
        <v>0</v>
      </c>
      <c r="S493" s="4" t="str">
        <f t="shared" si="152"/>
        <v>J=</v>
      </c>
      <c r="T493" s="35">
        <f t="shared" si="153"/>
        <v>44484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3">
        <f t="shared" si="144"/>
        <v>44245</v>
      </c>
      <c r="B494" s="73">
        <f t="shared" ca="1" si="154"/>
        <v>1008063.0550000001</v>
      </c>
      <c r="C494" s="7">
        <f t="shared" si="145"/>
        <v>1000000</v>
      </c>
      <c r="D494" s="13">
        <f ca="1">IF(A494&lt;$B$1,VLOOKUP(A494,[1]DI!$A$4:$B$15000,2,FALSE),0)</f>
        <v>1.9000000000000006E-2</v>
      </c>
      <c r="E494" s="14">
        <f t="shared" ca="1" si="137"/>
        <v>1.0000746899999999</v>
      </c>
      <c r="F494" s="14">
        <f ca="1">(TRUNC(PRODUCT($E$12:$E493),16))</f>
        <v>1.0388157214112801</v>
      </c>
      <c r="G494" s="14">
        <f t="shared" ca="1" si="146"/>
        <v>1.0322417793904499</v>
      </c>
      <c r="H494" s="14">
        <f t="shared" ca="1" si="138"/>
        <v>1.00636861</v>
      </c>
      <c r="I494" s="13">
        <f t="shared" si="147"/>
        <v>5.0000000000000001E-3</v>
      </c>
      <c r="J494" s="35">
        <f t="shared" si="148"/>
        <v>44119</v>
      </c>
      <c r="K494" s="2">
        <f t="shared" si="149"/>
        <v>85</v>
      </c>
      <c r="L494" s="18">
        <f t="shared" si="150"/>
        <v>85</v>
      </c>
      <c r="M494" s="12">
        <f t="shared" si="139"/>
        <v>1.0016837220000001</v>
      </c>
      <c r="N494" s="12">
        <f t="shared" ca="1" si="140"/>
        <v>1.008063055</v>
      </c>
      <c r="O494" s="18">
        <f t="shared" si="151"/>
        <v>0</v>
      </c>
      <c r="P494" s="14">
        <f t="shared" ca="1" si="141"/>
        <v>8063.0550000000003</v>
      </c>
      <c r="Q494" s="21">
        <f t="shared" si="142"/>
        <v>0</v>
      </c>
      <c r="R494" s="14">
        <f t="shared" si="143"/>
        <v>0</v>
      </c>
      <c r="S494" s="4" t="str">
        <f t="shared" si="152"/>
        <v>J=</v>
      </c>
      <c r="T494" s="35">
        <f t="shared" si="153"/>
        <v>44484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3">
        <f t="shared" si="144"/>
        <v>44246</v>
      </c>
      <c r="B495" s="73">
        <f t="shared" ca="1" si="154"/>
        <v>1008158.294</v>
      </c>
      <c r="C495" s="7">
        <f t="shared" si="145"/>
        <v>1000000</v>
      </c>
      <c r="D495" s="13">
        <f ca="1">IF(A495&lt;$B$1,VLOOKUP(A495,[1]DI!$A$4:$B$15000,2,FALSE),0)</f>
        <v>1.9000000000000006E-2</v>
      </c>
      <c r="E495" s="14">
        <f t="shared" ca="1" si="137"/>
        <v>1.0000746899999999</v>
      </c>
      <c r="F495" s="14">
        <f ca="1">(TRUNC(PRODUCT($E$12:$E494),16))</f>
        <v>1.03889331055751</v>
      </c>
      <c r="G495" s="14">
        <f t="shared" ca="1" si="146"/>
        <v>1.0322417793904499</v>
      </c>
      <c r="H495" s="14">
        <f t="shared" ca="1" si="138"/>
        <v>1.00644377</v>
      </c>
      <c r="I495" s="13">
        <f t="shared" si="147"/>
        <v>5.0000000000000001E-3</v>
      </c>
      <c r="J495" s="35">
        <f t="shared" si="148"/>
        <v>44119</v>
      </c>
      <c r="K495" s="2">
        <f t="shared" si="149"/>
        <v>86</v>
      </c>
      <c r="L495" s="18">
        <f t="shared" si="150"/>
        <v>86</v>
      </c>
      <c r="M495" s="12">
        <f t="shared" si="139"/>
        <v>1.001703547</v>
      </c>
      <c r="N495" s="12">
        <f t="shared" ca="1" si="140"/>
        <v>1.008158294</v>
      </c>
      <c r="O495" s="18">
        <f t="shared" si="151"/>
        <v>0</v>
      </c>
      <c r="P495" s="14">
        <f t="shared" ca="1" si="141"/>
        <v>8158.2939999999999</v>
      </c>
      <c r="Q495" s="21">
        <f t="shared" si="142"/>
        <v>0</v>
      </c>
      <c r="R495" s="14">
        <f t="shared" si="143"/>
        <v>0</v>
      </c>
      <c r="S495" s="4" t="str">
        <f t="shared" si="152"/>
        <v>J=</v>
      </c>
      <c r="T495" s="35">
        <f t="shared" si="153"/>
        <v>44484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3">
        <f t="shared" si="144"/>
        <v>44247</v>
      </c>
      <c r="B496" s="73">
        <f t="shared" ca="1" si="154"/>
        <v>1008253.548</v>
      </c>
      <c r="C496" s="7">
        <f t="shared" si="145"/>
        <v>1000000</v>
      </c>
      <c r="D496" s="13">
        <f ca="1">IF(A496&lt;$B$1,VLOOKUP(A496,[1]DI!$A$4:$B$15000,2,FALSE),0)</f>
        <v>0</v>
      </c>
      <c r="E496" s="14">
        <f t="shared" ca="1" si="137"/>
        <v>1</v>
      </c>
      <c r="F496" s="14">
        <f ca="1">(TRUNC(PRODUCT($E$12:$E495),16))</f>
        <v>1.03897090549888</v>
      </c>
      <c r="G496" s="14">
        <f t="shared" ca="1" si="146"/>
        <v>1.0322417793904499</v>
      </c>
      <c r="H496" s="14">
        <f t="shared" ca="1" si="138"/>
        <v>1.0065189400000001</v>
      </c>
      <c r="I496" s="13">
        <f t="shared" si="147"/>
        <v>5.0000000000000001E-3</v>
      </c>
      <c r="J496" s="35">
        <f t="shared" si="148"/>
        <v>44119</v>
      </c>
      <c r="K496" s="2">
        <f t="shared" si="149"/>
        <v>86</v>
      </c>
      <c r="L496" s="18">
        <f t="shared" si="150"/>
        <v>87</v>
      </c>
      <c r="M496" s="12">
        <f t="shared" si="139"/>
        <v>1.0017233729999999</v>
      </c>
      <c r="N496" s="12">
        <f t="shared" ca="1" si="140"/>
        <v>1.0082535480000001</v>
      </c>
      <c r="O496" s="18">
        <f t="shared" si="151"/>
        <v>0</v>
      </c>
      <c r="P496" s="14">
        <f t="shared" ca="1" si="141"/>
        <v>8253.5480000000007</v>
      </c>
      <c r="Q496" s="21">
        <f t="shared" si="142"/>
        <v>0</v>
      </c>
      <c r="R496" s="14">
        <f t="shared" si="143"/>
        <v>0</v>
      </c>
      <c r="S496" s="4" t="str">
        <f t="shared" si="152"/>
        <v>J=</v>
      </c>
      <c r="T496" s="35">
        <f t="shared" si="153"/>
        <v>44484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3">
        <f t="shared" si="144"/>
        <v>44248</v>
      </c>
      <c r="B497" s="73">
        <f t="shared" ca="1" si="154"/>
        <v>1008253.548</v>
      </c>
      <c r="C497" s="7">
        <f t="shared" si="145"/>
        <v>1000000</v>
      </c>
      <c r="D497" s="13">
        <f ca="1">IF(A497&lt;$B$1,VLOOKUP(A497,[1]DI!$A$4:$B$15000,2,FALSE),0)</f>
        <v>0</v>
      </c>
      <c r="E497" s="14">
        <f t="shared" ca="1" si="137"/>
        <v>1</v>
      </c>
      <c r="F497" s="14">
        <f ca="1">(TRUNC(PRODUCT($E$12:$E496),16))</f>
        <v>1.03897090549888</v>
      </c>
      <c r="G497" s="14">
        <f t="shared" ca="1" si="146"/>
        <v>1.0322417793904499</v>
      </c>
      <c r="H497" s="14">
        <f t="shared" ca="1" si="138"/>
        <v>1.0065189400000001</v>
      </c>
      <c r="I497" s="13">
        <f t="shared" si="147"/>
        <v>5.0000000000000001E-3</v>
      </c>
      <c r="J497" s="35">
        <f t="shared" si="148"/>
        <v>44119</v>
      </c>
      <c r="K497" s="2">
        <f t="shared" si="149"/>
        <v>86</v>
      </c>
      <c r="L497" s="18">
        <f t="shared" si="150"/>
        <v>87</v>
      </c>
      <c r="M497" s="12">
        <f t="shared" si="139"/>
        <v>1.0017233729999999</v>
      </c>
      <c r="N497" s="12">
        <f t="shared" ca="1" si="140"/>
        <v>1.0082535480000001</v>
      </c>
      <c r="O497" s="18">
        <f t="shared" si="151"/>
        <v>0</v>
      </c>
      <c r="P497" s="14">
        <f t="shared" ca="1" si="141"/>
        <v>8253.5480000000007</v>
      </c>
      <c r="Q497" s="21">
        <f t="shared" si="142"/>
        <v>0</v>
      </c>
      <c r="R497" s="14">
        <f t="shared" si="143"/>
        <v>0</v>
      </c>
      <c r="S497" s="4" t="str">
        <f t="shared" si="152"/>
        <v>J=</v>
      </c>
      <c r="T497" s="35">
        <f t="shared" si="153"/>
        <v>44484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3">
        <f t="shared" si="144"/>
        <v>44249</v>
      </c>
      <c r="B498" s="73">
        <f t="shared" ca="1" si="154"/>
        <v>1008253.548</v>
      </c>
      <c r="C498" s="7">
        <f t="shared" si="145"/>
        <v>1000000</v>
      </c>
      <c r="D498" s="13">
        <f ca="1">IF(A498&lt;$B$1,VLOOKUP(A498,[1]DI!$A$4:$B$15000,2,FALSE),0)</f>
        <v>1.9000000000000006E-2</v>
      </c>
      <c r="E498" s="14">
        <f t="shared" ca="1" si="137"/>
        <v>1.0000746899999999</v>
      </c>
      <c r="F498" s="14">
        <f ca="1">(TRUNC(PRODUCT($E$12:$E497),16))</f>
        <v>1.03897090549888</v>
      </c>
      <c r="G498" s="14">
        <f t="shared" ca="1" si="146"/>
        <v>1.0322417793904499</v>
      </c>
      <c r="H498" s="14">
        <f t="shared" ca="1" si="138"/>
        <v>1.0065189400000001</v>
      </c>
      <c r="I498" s="13">
        <f t="shared" si="147"/>
        <v>5.0000000000000001E-3</v>
      </c>
      <c r="J498" s="35">
        <f t="shared" si="148"/>
        <v>44119</v>
      </c>
      <c r="K498" s="2">
        <f t="shared" si="149"/>
        <v>87</v>
      </c>
      <c r="L498" s="18">
        <f t="shared" si="150"/>
        <v>87</v>
      </c>
      <c r="M498" s="12">
        <f t="shared" si="139"/>
        <v>1.0017233729999999</v>
      </c>
      <c r="N498" s="12">
        <f t="shared" ca="1" si="140"/>
        <v>1.0082535480000001</v>
      </c>
      <c r="O498" s="18">
        <f t="shared" si="151"/>
        <v>0</v>
      </c>
      <c r="P498" s="14">
        <f t="shared" ca="1" si="141"/>
        <v>8253.5480000000007</v>
      </c>
      <c r="Q498" s="21">
        <f t="shared" si="142"/>
        <v>0</v>
      </c>
      <c r="R498" s="14">
        <f t="shared" si="143"/>
        <v>0</v>
      </c>
      <c r="S498" s="4" t="str">
        <f t="shared" si="152"/>
        <v>J=</v>
      </c>
      <c r="T498" s="35">
        <f t="shared" si="153"/>
        <v>44484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3">
        <f t="shared" si="144"/>
        <v>44250</v>
      </c>
      <c r="B499" s="73">
        <f t="shared" ca="1" si="154"/>
        <v>1008348.814</v>
      </c>
      <c r="C499" s="7">
        <f t="shared" si="145"/>
        <v>1000000</v>
      </c>
      <c r="D499" s="13">
        <f ca="1">IF(A499&lt;$B$1,VLOOKUP(A499,[1]DI!$A$4:$B$15000,2,FALSE),0)</f>
        <v>1.9000000000000006E-2</v>
      </c>
      <c r="E499" s="14">
        <f t="shared" ca="1" si="137"/>
        <v>1.0000746899999999</v>
      </c>
      <c r="F499" s="14">
        <f ca="1">(TRUNC(PRODUCT($E$12:$E498),16))</f>
        <v>1.0390485062358099</v>
      </c>
      <c r="G499" s="14">
        <f t="shared" ca="1" si="146"/>
        <v>1.0322417793904499</v>
      </c>
      <c r="H499" s="14">
        <f t="shared" ca="1" si="138"/>
        <v>1.0065941199999999</v>
      </c>
      <c r="I499" s="13">
        <f t="shared" si="147"/>
        <v>5.0000000000000001E-3</v>
      </c>
      <c r="J499" s="35">
        <f t="shared" si="148"/>
        <v>44119</v>
      </c>
      <c r="K499" s="2">
        <f t="shared" si="149"/>
        <v>88</v>
      </c>
      <c r="L499" s="18">
        <f t="shared" si="150"/>
        <v>88</v>
      </c>
      <c r="M499" s="12">
        <f t="shared" si="139"/>
        <v>1.0017431990000001</v>
      </c>
      <c r="N499" s="12">
        <f t="shared" ca="1" si="140"/>
        <v>1.0083488140000001</v>
      </c>
      <c r="O499" s="18">
        <f t="shared" si="151"/>
        <v>0</v>
      </c>
      <c r="P499" s="14">
        <f t="shared" ca="1" si="141"/>
        <v>8348.8140000000003</v>
      </c>
      <c r="Q499" s="21">
        <f t="shared" si="142"/>
        <v>0</v>
      </c>
      <c r="R499" s="14">
        <f t="shared" si="143"/>
        <v>0</v>
      </c>
      <c r="S499" s="4" t="str">
        <f t="shared" si="152"/>
        <v>J=</v>
      </c>
      <c r="T499" s="35">
        <f t="shared" si="153"/>
        <v>44484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3">
        <f t="shared" si="144"/>
        <v>44251</v>
      </c>
      <c r="B500" s="73">
        <f t="shared" ca="1" si="154"/>
        <v>1008444.083</v>
      </c>
      <c r="C500" s="7">
        <f t="shared" si="145"/>
        <v>1000000</v>
      </c>
      <c r="D500" s="13">
        <f ca="1">IF(A500&lt;$B$1,VLOOKUP(A500,[1]DI!$A$4:$B$15000,2,FALSE),0)</f>
        <v>1.9000000000000006E-2</v>
      </c>
      <c r="E500" s="14">
        <f t="shared" ca="1" si="137"/>
        <v>1.0000746899999999</v>
      </c>
      <c r="F500" s="14">
        <f ca="1">(TRUNC(PRODUCT($E$12:$E499),16))</f>
        <v>1.0391261127687399</v>
      </c>
      <c r="G500" s="14">
        <f t="shared" ca="1" si="146"/>
        <v>1.0322417793904499</v>
      </c>
      <c r="H500" s="14">
        <f t="shared" ca="1" si="138"/>
        <v>1.0066693</v>
      </c>
      <c r="I500" s="13">
        <f t="shared" si="147"/>
        <v>5.0000000000000001E-3</v>
      </c>
      <c r="J500" s="35">
        <f t="shared" si="148"/>
        <v>44119</v>
      </c>
      <c r="K500" s="2">
        <f t="shared" si="149"/>
        <v>89</v>
      </c>
      <c r="L500" s="18">
        <f t="shared" si="150"/>
        <v>89</v>
      </c>
      <c r="M500" s="12">
        <f t="shared" si="139"/>
        <v>1.001763025</v>
      </c>
      <c r="N500" s="12">
        <f t="shared" ca="1" si="140"/>
        <v>1.0084440830000001</v>
      </c>
      <c r="O500" s="18">
        <f t="shared" si="151"/>
        <v>0</v>
      </c>
      <c r="P500" s="14">
        <f t="shared" ca="1" si="141"/>
        <v>8444.0830000000005</v>
      </c>
      <c r="Q500" s="21">
        <f t="shared" si="142"/>
        <v>0</v>
      </c>
      <c r="R500" s="14">
        <f t="shared" si="143"/>
        <v>0</v>
      </c>
      <c r="S500" s="4" t="str">
        <f t="shared" si="152"/>
        <v>J=</v>
      </c>
      <c r="T500" s="35">
        <f t="shared" si="153"/>
        <v>44484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3">
        <f t="shared" si="144"/>
        <v>44252</v>
      </c>
      <c r="B501" s="73">
        <f t="shared" ca="1" si="154"/>
        <v>1008539.36599999</v>
      </c>
      <c r="C501" s="7">
        <f t="shared" si="145"/>
        <v>1000000</v>
      </c>
      <c r="D501" s="13">
        <f ca="1">IF(A501&lt;$B$1,VLOOKUP(A501,[1]DI!$A$4:$B$15000,2,FALSE),0)</f>
        <v>1.9000000000000006E-2</v>
      </c>
      <c r="E501" s="14">
        <f t="shared" ca="1" si="137"/>
        <v>1.0000746899999999</v>
      </c>
      <c r="F501" s="14">
        <f ca="1">(TRUNC(PRODUCT($E$12:$E500),16))</f>
        <v>1.0392037250981001</v>
      </c>
      <c r="G501" s="14">
        <f t="shared" ca="1" si="146"/>
        <v>1.0322417793904499</v>
      </c>
      <c r="H501" s="14">
        <f t="shared" ca="1" si="138"/>
        <v>1.00674449</v>
      </c>
      <c r="I501" s="13">
        <f t="shared" si="147"/>
        <v>5.0000000000000001E-3</v>
      </c>
      <c r="J501" s="35">
        <f t="shared" si="148"/>
        <v>44119</v>
      </c>
      <c r="K501" s="2">
        <f t="shared" si="149"/>
        <v>90</v>
      </c>
      <c r="L501" s="18">
        <f t="shared" si="150"/>
        <v>90</v>
      </c>
      <c r="M501" s="12">
        <f t="shared" si="139"/>
        <v>1.0017828520000001</v>
      </c>
      <c r="N501" s="12">
        <f t="shared" ca="1" si="140"/>
        <v>1.0085393659999999</v>
      </c>
      <c r="O501" s="18">
        <f t="shared" si="151"/>
        <v>0</v>
      </c>
      <c r="P501" s="14">
        <f t="shared" ca="1" si="141"/>
        <v>8539.3659999899992</v>
      </c>
      <c r="Q501" s="21">
        <f t="shared" si="142"/>
        <v>0</v>
      </c>
      <c r="R501" s="14">
        <f t="shared" si="143"/>
        <v>0</v>
      </c>
      <c r="S501" s="4" t="str">
        <f t="shared" si="152"/>
        <v>J=</v>
      </c>
      <c r="T501" s="35">
        <f t="shared" si="153"/>
        <v>44484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3">
        <f t="shared" si="144"/>
        <v>44253</v>
      </c>
      <c r="B502" s="73">
        <f t="shared" ca="1" si="154"/>
        <v>1008634.66399999</v>
      </c>
      <c r="C502" s="7">
        <f t="shared" si="145"/>
        <v>1000000</v>
      </c>
      <c r="D502" s="13">
        <f ca="1">IF(A502&lt;$B$1,VLOOKUP(A502,[1]DI!$A$4:$B$15000,2,FALSE),0)</f>
        <v>1.9000000000000006E-2</v>
      </c>
      <c r="E502" s="14">
        <f t="shared" ca="1" si="137"/>
        <v>1.0000746899999999</v>
      </c>
      <c r="F502" s="14">
        <f ca="1">(TRUNC(PRODUCT($E$12:$E501),16))</f>
        <v>1.03928134322433</v>
      </c>
      <c r="G502" s="14">
        <f t="shared" ca="1" si="146"/>
        <v>1.0322417793904499</v>
      </c>
      <c r="H502" s="14">
        <f t="shared" ca="1" si="138"/>
        <v>1.0068196899999999</v>
      </c>
      <c r="I502" s="13">
        <f t="shared" si="147"/>
        <v>5.0000000000000001E-3</v>
      </c>
      <c r="J502" s="35">
        <f t="shared" si="148"/>
        <v>44119</v>
      </c>
      <c r="K502" s="2">
        <f t="shared" si="149"/>
        <v>91</v>
      </c>
      <c r="L502" s="18">
        <f t="shared" si="150"/>
        <v>91</v>
      </c>
      <c r="M502" s="12">
        <f t="shared" si="139"/>
        <v>1.0018026799999999</v>
      </c>
      <c r="N502" s="12">
        <f t="shared" ca="1" si="140"/>
        <v>1.0086346639999999</v>
      </c>
      <c r="O502" s="18">
        <f t="shared" si="151"/>
        <v>0</v>
      </c>
      <c r="P502" s="14">
        <f t="shared" ca="1" si="141"/>
        <v>8634.6639999899999</v>
      </c>
      <c r="Q502" s="21">
        <f t="shared" si="142"/>
        <v>0</v>
      </c>
      <c r="R502" s="14">
        <f t="shared" si="143"/>
        <v>0</v>
      </c>
      <c r="S502" s="4" t="str">
        <f t="shared" si="152"/>
        <v>J=</v>
      </c>
      <c r="T502" s="35">
        <f t="shared" si="153"/>
        <v>44484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3">
        <f t="shared" si="144"/>
        <v>44254</v>
      </c>
      <c r="B503" s="73">
        <f t="shared" ca="1" si="154"/>
        <v>1008729.953</v>
      </c>
      <c r="C503" s="7">
        <f t="shared" si="145"/>
        <v>1000000</v>
      </c>
      <c r="D503" s="13">
        <f ca="1">IF(A503&lt;$B$1,VLOOKUP(A503,[1]DI!$A$4:$B$15000,2,FALSE),0)</f>
        <v>0</v>
      </c>
      <c r="E503" s="14">
        <f t="shared" ca="1" si="137"/>
        <v>1</v>
      </c>
      <c r="F503" s="14">
        <f ca="1">(TRUNC(PRODUCT($E$12:$E502),16))</f>
        <v>1.03935896714786</v>
      </c>
      <c r="G503" s="14">
        <f t="shared" ca="1" si="146"/>
        <v>1.0322417793904499</v>
      </c>
      <c r="H503" s="14">
        <f t="shared" ca="1" si="138"/>
        <v>1.0068948799999999</v>
      </c>
      <c r="I503" s="13">
        <f t="shared" si="147"/>
        <v>5.0000000000000001E-3</v>
      </c>
      <c r="J503" s="35">
        <f t="shared" si="148"/>
        <v>44119</v>
      </c>
      <c r="K503" s="2">
        <f t="shared" si="149"/>
        <v>91</v>
      </c>
      <c r="L503" s="18">
        <f t="shared" si="150"/>
        <v>92</v>
      </c>
      <c r="M503" s="12">
        <f t="shared" si="139"/>
        <v>1.001822507</v>
      </c>
      <c r="N503" s="12">
        <f t="shared" ca="1" si="140"/>
        <v>1.008729953</v>
      </c>
      <c r="O503" s="18">
        <f t="shared" si="151"/>
        <v>0</v>
      </c>
      <c r="P503" s="14">
        <f t="shared" ca="1" si="141"/>
        <v>8729.9529999999995</v>
      </c>
      <c r="Q503" s="21">
        <f t="shared" si="142"/>
        <v>0</v>
      </c>
      <c r="R503" s="14">
        <f t="shared" si="143"/>
        <v>0</v>
      </c>
      <c r="S503" s="4" t="str">
        <f t="shared" si="152"/>
        <v>J=</v>
      </c>
      <c r="T503" s="35">
        <f t="shared" si="153"/>
        <v>44484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3">
        <f t="shared" si="144"/>
        <v>44255</v>
      </c>
      <c r="B504" s="73">
        <f t="shared" ca="1" si="154"/>
        <v>1008729.953</v>
      </c>
      <c r="C504" s="7">
        <f t="shared" si="145"/>
        <v>1000000</v>
      </c>
      <c r="D504" s="13">
        <f ca="1">IF(A504&lt;$B$1,VLOOKUP(A504,[1]DI!$A$4:$B$15000,2,FALSE),0)</f>
        <v>0</v>
      </c>
      <c r="E504" s="14">
        <f t="shared" ca="1" si="137"/>
        <v>1</v>
      </c>
      <c r="F504" s="14">
        <f ca="1">(TRUNC(PRODUCT($E$12:$E503),16))</f>
        <v>1.03935896714786</v>
      </c>
      <c r="G504" s="14">
        <f t="shared" ca="1" si="146"/>
        <v>1.0322417793904499</v>
      </c>
      <c r="H504" s="14">
        <f t="shared" ca="1" si="138"/>
        <v>1.0068948799999999</v>
      </c>
      <c r="I504" s="13">
        <f t="shared" si="147"/>
        <v>5.0000000000000001E-3</v>
      </c>
      <c r="J504" s="35">
        <f t="shared" si="148"/>
        <v>44119</v>
      </c>
      <c r="K504" s="2">
        <f t="shared" si="149"/>
        <v>91</v>
      </c>
      <c r="L504" s="18">
        <f t="shared" si="150"/>
        <v>92</v>
      </c>
      <c r="M504" s="12">
        <f t="shared" si="139"/>
        <v>1.001822507</v>
      </c>
      <c r="N504" s="12">
        <f t="shared" ca="1" si="140"/>
        <v>1.008729953</v>
      </c>
      <c r="O504" s="18">
        <f t="shared" si="151"/>
        <v>0</v>
      </c>
      <c r="P504" s="14">
        <f t="shared" ca="1" si="141"/>
        <v>8729.9529999999995</v>
      </c>
      <c r="Q504" s="21">
        <f t="shared" si="142"/>
        <v>0</v>
      </c>
      <c r="R504" s="14">
        <f t="shared" si="143"/>
        <v>0</v>
      </c>
      <c r="S504" s="4" t="str">
        <f t="shared" si="152"/>
        <v>J=</v>
      </c>
      <c r="T504" s="35">
        <f t="shared" si="153"/>
        <v>44484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3">
        <f t="shared" si="144"/>
        <v>44256</v>
      </c>
      <c r="B505" s="73">
        <f t="shared" ca="1" si="154"/>
        <v>1008729.953</v>
      </c>
      <c r="C505" s="7">
        <f t="shared" si="145"/>
        <v>1000000</v>
      </c>
      <c r="D505" s="13">
        <f ca="1">IF(A505&lt;$B$1,VLOOKUP(A505,[1]DI!$A$4:$B$15000,2,FALSE),0)</f>
        <v>1.9000000000000006E-2</v>
      </c>
      <c r="E505" s="14">
        <f t="shared" ca="1" si="137"/>
        <v>1.0000746899999999</v>
      </c>
      <c r="F505" s="14">
        <f ca="1">(TRUNC(PRODUCT($E$12:$E504),16))</f>
        <v>1.03935896714786</v>
      </c>
      <c r="G505" s="14">
        <f t="shared" ca="1" si="146"/>
        <v>1.0322417793904499</v>
      </c>
      <c r="H505" s="14">
        <f t="shared" ca="1" si="138"/>
        <v>1.0068948799999999</v>
      </c>
      <c r="I505" s="13">
        <f t="shared" si="147"/>
        <v>5.0000000000000001E-3</v>
      </c>
      <c r="J505" s="35">
        <f t="shared" si="148"/>
        <v>44119</v>
      </c>
      <c r="K505" s="2">
        <f t="shared" si="149"/>
        <v>92</v>
      </c>
      <c r="L505" s="18">
        <f t="shared" si="150"/>
        <v>92</v>
      </c>
      <c r="M505" s="12">
        <f t="shared" si="139"/>
        <v>1.001822507</v>
      </c>
      <c r="N505" s="12">
        <f t="shared" ca="1" si="140"/>
        <v>1.008729953</v>
      </c>
      <c r="O505" s="18">
        <f t="shared" si="151"/>
        <v>0</v>
      </c>
      <c r="P505" s="14">
        <f t="shared" ca="1" si="141"/>
        <v>8729.9529999999995</v>
      </c>
      <c r="Q505" s="21">
        <f t="shared" si="142"/>
        <v>0</v>
      </c>
      <c r="R505" s="14">
        <f t="shared" si="143"/>
        <v>0</v>
      </c>
      <c r="S505" s="4" t="str">
        <f t="shared" si="152"/>
        <v>J=</v>
      </c>
      <c r="T505" s="35">
        <f t="shared" si="153"/>
        <v>44484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3">
        <f t="shared" si="144"/>
        <v>44257</v>
      </c>
      <c r="B506" s="73">
        <f t="shared" ca="1" si="154"/>
        <v>1008825.2659999999</v>
      </c>
      <c r="C506" s="7">
        <f t="shared" si="145"/>
        <v>1000000</v>
      </c>
      <c r="D506" s="13">
        <f ca="1">IF(A506&lt;$B$1,VLOOKUP(A506,[1]DI!$A$4:$B$15000,2,FALSE),0)</f>
        <v>1.9000000000000006E-2</v>
      </c>
      <c r="E506" s="14">
        <f t="shared" ca="1" si="137"/>
        <v>1.0000746899999999</v>
      </c>
      <c r="F506" s="14">
        <f ca="1">(TRUNC(PRODUCT($E$12:$E505),16))</f>
        <v>1.0394365968691099</v>
      </c>
      <c r="G506" s="14">
        <f t="shared" ca="1" si="146"/>
        <v>1.0322417793904499</v>
      </c>
      <c r="H506" s="14">
        <f t="shared" ca="1" si="138"/>
        <v>1.00697009</v>
      </c>
      <c r="I506" s="13">
        <f t="shared" si="147"/>
        <v>5.0000000000000001E-3</v>
      </c>
      <c r="J506" s="35">
        <f t="shared" si="148"/>
        <v>44119</v>
      </c>
      <c r="K506" s="2">
        <f t="shared" si="149"/>
        <v>93</v>
      </c>
      <c r="L506" s="18">
        <f t="shared" si="150"/>
        <v>93</v>
      </c>
      <c r="M506" s="12">
        <f t="shared" si="139"/>
        <v>1.0018423350000001</v>
      </c>
      <c r="N506" s="12">
        <f t="shared" ca="1" si="140"/>
        <v>1.0088252660000001</v>
      </c>
      <c r="O506" s="18">
        <f t="shared" si="151"/>
        <v>0</v>
      </c>
      <c r="P506" s="14">
        <f t="shared" ca="1" si="141"/>
        <v>8825.2659999999996</v>
      </c>
      <c r="Q506" s="21">
        <f t="shared" si="142"/>
        <v>0</v>
      </c>
      <c r="R506" s="14">
        <f t="shared" si="143"/>
        <v>0</v>
      </c>
      <c r="S506" s="4" t="str">
        <f t="shared" si="152"/>
        <v>J=</v>
      </c>
      <c r="T506" s="35">
        <f t="shared" si="153"/>
        <v>44484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3">
        <f t="shared" si="144"/>
        <v>44258</v>
      </c>
      <c r="B507" s="73">
        <f t="shared" ca="1" si="154"/>
        <v>1008920.58399999</v>
      </c>
      <c r="C507" s="7">
        <f t="shared" si="145"/>
        <v>1000000</v>
      </c>
      <c r="D507" s="13">
        <f ca="1">IF(A507&lt;$B$1,VLOOKUP(A507,[1]DI!$A$4:$B$15000,2,FALSE),0)</f>
        <v>1.9000000000000006E-2</v>
      </c>
      <c r="E507" s="14">
        <f t="shared" ca="1" si="137"/>
        <v>1.0000746899999999</v>
      </c>
      <c r="F507" s="14">
        <f ca="1">(TRUNC(PRODUCT($E$12:$E506),16))</f>
        <v>1.03951423238853</v>
      </c>
      <c r="G507" s="14">
        <f t="shared" ca="1" si="146"/>
        <v>1.0322417793904499</v>
      </c>
      <c r="H507" s="14">
        <f t="shared" ca="1" si="138"/>
        <v>1.0070452999999999</v>
      </c>
      <c r="I507" s="13">
        <f t="shared" si="147"/>
        <v>5.0000000000000001E-3</v>
      </c>
      <c r="J507" s="35">
        <f t="shared" si="148"/>
        <v>44119</v>
      </c>
      <c r="K507" s="2">
        <f t="shared" si="149"/>
        <v>94</v>
      </c>
      <c r="L507" s="18">
        <f t="shared" si="150"/>
        <v>94</v>
      </c>
      <c r="M507" s="12">
        <f t="shared" si="139"/>
        <v>1.0018621640000001</v>
      </c>
      <c r="N507" s="12">
        <f t="shared" ca="1" si="140"/>
        <v>1.008920584</v>
      </c>
      <c r="O507" s="18">
        <f t="shared" si="151"/>
        <v>0</v>
      </c>
      <c r="P507" s="14">
        <f t="shared" ca="1" si="141"/>
        <v>8920.5839999899999</v>
      </c>
      <c r="Q507" s="21">
        <f t="shared" si="142"/>
        <v>0</v>
      </c>
      <c r="R507" s="14">
        <f t="shared" si="143"/>
        <v>0</v>
      </c>
      <c r="S507" s="4" t="str">
        <f t="shared" si="152"/>
        <v>J=</v>
      </c>
      <c r="T507" s="35">
        <f t="shared" si="153"/>
        <v>44484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3">
        <f t="shared" si="144"/>
        <v>44259</v>
      </c>
      <c r="B508" s="73">
        <f t="shared" ca="1" si="154"/>
        <v>1009015.91399999</v>
      </c>
      <c r="C508" s="7">
        <f t="shared" si="145"/>
        <v>1000000</v>
      </c>
      <c r="D508" s="13">
        <f ca="1">IF(A508&lt;$B$1,VLOOKUP(A508,[1]DI!$A$4:$B$15000,2,FALSE),0)</f>
        <v>1.9000000000000006E-2</v>
      </c>
      <c r="E508" s="14">
        <f t="shared" ca="1" si="137"/>
        <v>1.0000746899999999</v>
      </c>
      <c r="F508" s="14">
        <f ca="1">(TRUNC(PRODUCT($E$12:$E507),16))</f>
        <v>1.0395918737065499</v>
      </c>
      <c r="G508" s="14">
        <f t="shared" ca="1" si="146"/>
        <v>1.0322417793904499</v>
      </c>
      <c r="H508" s="14">
        <f t="shared" ca="1" si="138"/>
        <v>1.00712052</v>
      </c>
      <c r="I508" s="13">
        <f t="shared" si="147"/>
        <v>5.0000000000000001E-3</v>
      </c>
      <c r="J508" s="35">
        <f t="shared" si="148"/>
        <v>44119</v>
      </c>
      <c r="K508" s="2">
        <f t="shared" si="149"/>
        <v>95</v>
      </c>
      <c r="L508" s="18">
        <f t="shared" si="150"/>
        <v>95</v>
      </c>
      <c r="M508" s="12">
        <f t="shared" si="139"/>
        <v>1.001881993</v>
      </c>
      <c r="N508" s="12">
        <f t="shared" ca="1" si="140"/>
        <v>1.0090159139999999</v>
      </c>
      <c r="O508" s="18">
        <f t="shared" si="151"/>
        <v>0</v>
      </c>
      <c r="P508" s="14">
        <f t="shared" ca="1" si="141"/>
        <v>9015.9139999899999</v>
      </c>
      <c r="Q508" s="21">
        <f t="shared" si="142"/>
        <v>0</v>
      </c>
      <c r="R508" s="14">
        <f t="shared" si="143"/>
        <v>0</v>
      </c>
      <c r="S508" s="4" t="str">
        <f t="shared" si="152"/>
        <v>J=</v>
      </c>
      <c r="T508" s="35">
        <f t="shared" si="153"/>
        <v>44484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3">
        <f t="shared" si="144"/>
        <v>44260</v>
      </c>
      <c r="B509" s="73">
        <f t="shared" ca="1" si="154"/>
        <v>1009111.247</v>
      </c>
      <c r="C509" s="7">
        <f t="shared" si="145"/>
        <v>1000000</v>
      </c>
      <c r="D509" s="13">
        <f ca="1">IF(A509&lt;$B$1,VLOOKUP(A509,[1]DI!$A$4:$B$15000,2,FALSE),0)</f>
        <v>1.9000000000000006E-2</v>
      </c>
      <c r="E509" s="14">
        <f t="shared" ca="1" si="137"/>
        <v>1.0000746899999999</v>
      </c>
      <c r="F509" s="14">
        <f ca="1">(TRUNC(PRODUCT($E$12:$E508),16))</f>
        <v>1.0396695208236</v>
      </c>
      <c r="G509" s="14">
        <f t="shared" ca="1" si="146"/>
        <v>1.0322417793904499</v>
      </c>
      <c r="H509" s="14">
        <f t="shared" ca="1" si="138"/>
        <v>1.00719574</v>
      </c>
      <c r="I509" s="13">
        <f t="shared" si="147"/>
        <v>5.0000000000000001E-3</v>
      </c>
      <c r="J509" s="35">
        <f t="shared" si="148"/>
        <v>44119</v>
      </c>
      <c r="K509" s="2">
        <f t="shared" si="149"/>
        <v>96</v>
      </c>
      <c r="L509" s="18">
        <f t="shared" si="150"/>
        <v>96</v>
      </c>
      <c r="M509" s="12">
        <f t="shared" si="139"/>
        <v>1.001901822</v>
      </c>
      <c r="N509" s="12">
        <f t="shared" ca="1" si="140"/>
        <v>1.0091112470000001</v>
      </c>
      <c r="O509" s="18">
        <f t="shared" si="151"/>
        <v>0</v>
      </c>
      <c r="P509" s="14">
        <f t="shared" ca="1" si="141"/>
        <v>9111.2469999999994</v>
      </c>
      <c r="Q509" s="21">
        <f t="shared" si="142"/>
        <v>0</v>
      </c>
      <c r="R509" s="14">
        <f t="shared" si="143"/>
        <v>0</v>
      </c>
      <c r="S509" s="4" t="str">
        <f t="shared" si="152"/>
        <v>J=</v>
      </c>
      <c r="T509" s="35">
        <f t="shared" si="153"/>
        <v>44484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3">
        <f t="shared" si="144"/>
        <v>44261</v>
      </c>
      <c r="B510" s="73">
        <f t="shared" ca="1" si="154"/>
        <v>1009206.59399999</v>
      </c>
      <c r="C510" s="7">
        <f t="shared" si="145"/>
        <v>1000000</v>
      </c>
      <c r="D510" s="13">
        <f ca="1">IF(A510&lt;$B$1,VLOOKUP(A510,[1]DI!$A$4:$B$15000,2,FALSE),0)</f>
        <v>0</v>
      </c>
      <c r="E510" s="14">
        <f t="shared" ca="1" si="137"/>
        <v>1</v>
      </c>
      <c r="F510" s="14">
        <f ca="1">(TRUNC(PRODUCT($E$12:$E509),16))</f>
        <v>1.0397471737401101</v>
      </c>
      <c r="G510" s="14">
        <f t="shared" ca="1" si="146"/>
        <v>1.0322417793904499</v>
      </c>
      <c r="H510" s="14">
        <f t="shared" ca="1" si="138"/>
        <v>1.00727097</v>
      </c>
      <c r="I510" s="13">
        <f t="shared" si="147"/>
        <v>5.0000000000000001E-3</v>
      </c>
      <c r="J510" s="35">
        <f t="shared" si="148"/>
        <v>44119</v>
      </c>
      <c r="K510" s="2">
        <f t="shared" si="149"/>
        <v>96</v>
      </c>
      <c r="L510" s="18">
        <f t="shared" si="150"/>
        <v>97</v>
      </c>
      <c r="M510" s="12">
        <f t="shared" si="139"/>
        <v>1.0019216520000001</v>
      </c>
      <c r="N510" s="12">
        <f t="shared" ca="1" si="140"/>
        <v>1.0092065939999999</v>
      </c>
      <c r="O510" s="18">
        <f t="shared" si="151"/>
        <v>0</v>
      </c>
      <c r="P510" s="14">
        <f t="shared" ca="1" si="141"/>
        <v>9206.5939999900002</v>
      </c>
      <c r="Q510" s="21">
        <f t="shared" si="142"/>
        <v>0</v>
      </c>
      <c r="R510" s="14">
        <f t="shared" si="143"/>
        <v>0</v>
      </c>
      <c r="S510" s="4" t="str">
        <f t="shared" si="152"/>
        <v>J=</v>
      </c>
      <c r="T510" s="35">
        <f t="shared" si="153"/>
        <v>44484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3">
        <f t="shared" si="144"/>
        <v>44262</v>
      </c>
      <c r="B511" s="73">
        <f t="shared" ca="1" si="154"/>
        <v>1009206.59399999</v>
      </c>
      <c r="C511" s="7">
        <f t="shared" si="145"/>
        <v>1000000</v>
      </c>
      <c r="D511" s="13">
        <f ca="1">IF(A511&lt;$B$1,VLOOKUP(A511,[1]DI!$A$4:$B$15000,2,FALSE),0)</f>
        <v>0</v>
      </c>
      <c r="E511" s="14">
        <f t="shared" ca="1" si="137"/>
        <v>1</v>
      </c>
      <c r="F511" s="14">
        <f ca="1">(TRUNC(PRODUCT($E$12:$E510),16))</f>
        <v>1.0397471737401101</v>
      </c>
      <c r="G511" s="14">
        <f t="shared" ca="1" si="146"/>
        <v>1.0322417793904499</v>
      </c>
      <c r="H511" s="14">
        <f t="shared" ca="1" si="138"/>
        <v>1.00727097</v>
      </c>
      <c r="I511" s="13">
        <f t="shared" si="147"/>
        <v>5.0000000000000001E-3</v>
      </c>
      <c r="J511" s="35">
        <f t="shared" si="148"/>
        <v>44119</v>
      </c>
      <c r="K511" s="2">
        <f t="shared" si="149"/>
        <v>96</v>
      </c>
      <c r="L511" s="18">
        <f t="shared" si="150"/>
        <v>97</v>
      </c>
      <c r="M511" s="12">
        <f t="shared" si="139"/>
        <v>1.0019216520000001</v>
      </c>
      <c r="N511" s="12">
        <f t="shared" ca="1" si="140"/>
        <v>1.0092065939999999</v>
      </c>
      <c r="O511" s="18">
        <f t="shared" si="151"/>
        <v>0</v>
      </c>
      <c r="P511" s="14">
        <f t="shared" ca="1" si="141"/>
        <v>9206.5939999900002</v>
      </c>
      <c r="Q511" s="21">
        <f t="shared" si="142"/>
        <v>0</v>
      </c>
      <c r="R511" s="14">
        <f t="shared" si="143"/>
        <v>0</v>
      </c>
      <c r="S511" s="4" t="str">
        <f t="shared" si="152"/>
        <v>J=</v>
      </c>
      <c r="T511" s="35">
        <f t="shared" si="153"/>
        <v>44484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3">
        <f t="shared" si="144"/>
        <v>44263</v>
      </c>
      <c r="B512" s="73">
        <f t="shared" ca="1" si="154"/>
        <v>1009206.59399999</v>
      </c>
      <c r="C512" s="7">
        <f t="shared" si="145"/>
        <v>1000000</v>
      </c>
      <c r="D512" s="13">
        <f ca="1">IF(A512&lt;$B$1,VLOOKUP(A512,[1]DI!$A$4:$B$15000,2,FALSE),0)</f>
        <v>1.9000000000000006E-2</v>
      </c>
      <c r="E512" s="14">
        <f t="shared" ca="1" si="137"/>
        <v>1.0000746899999999</v>
      </c>
      <c r="F512" s="14">
        <f ca="1">(TRUNC(PRODUCT($E$12:$E511),16))</f>
        <v>1.0397471737401101</v>
      </c>
      <c r="G512" s="14">
        <f t="shared" ca="1" si="146"/>
        <v>1.0322417793904499</v>
      </c>
      <c r="H512" s="14">
        <f t="shared" ca="1" si="138"/>
        <v>1.00727097</v>
      </c>
      <c r="I512" s="13">
        <f t="shared" si="147"/>
        <v>5.0000000000000001E-3</v>
      </c>
      <c r="J512" s="35">
        <f t="shared" si="148"/>
        <v>44119</v>
      </c>
      <c r="K512" s="2">
        <f t="shared" si="149"/>
        <v>97</v>
      </c>
      <c r="L512" s="18">
        <f t="shared" si="150"/>
        <v>97</v>
      </c>
      <c r="M512" s="12">
        <f t="shared" si="139"/>
        <v>1.0019216520000001</v>
      </c>
      <c r="N512" s="12">
        <f t="shared" ca="1" si="140"/>
        <v>1.0092065939999999</v>
      </c>
      <c r="O512" s="18">
        <f t="shared" si="151"/>
        <v>0</v>
      </c>
      <c r="P512" s="14">
        <f t="shared" ca="1" si="141"/>
        <v>9206.5939999900002</v>
      </c>
      <c r="Q512" s="21">
        <f t="shared" si="142"/>
        <v>0</v>
      </c>
      <c r="R512" s="14">
        <f t="shared" si="143"/>
        <v>0</v>
      </c>
      <c r="S512" s="4" t="str">
        <f t="shared" si="152"/>
        <v>J=</v>
      </c>
      <c r="T512" s="35">
        <f t="shared" si="153"/>
        <v>44484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3">
        <f t="shared" si="144"/>
        <v>44264</v>
      </c>
      <c r="B513" s="73">
        <f t="shared" ca="1" si="154"/>
        <v>1009301.9449999999</v>
      </c>
      <c r="C513" s="7">
        <f t="shared" si="145"/>
        <v>1000000</v>
      </c>
      <c r="D513" s="13">
        <f ca="1">IF(A513&lt;$B$1,VLOOKUP(A513,[1]DI!$A$4:$B$15000,2,FALSE),0)</f>
        <v>1.9000000000000006E-2</v>
      </c>
      <c r="E513" s="14">
        <f t="shared" ca="1" si="137"/>
        <v>1.0000746899999999</v>
      </c>
      <c r="F513" s="14">
        <f ca="1">(TRUNC(PRODUCT($E$12:$E512),16))</f>
        <v>1.03982483245651</v>
      </c>
      <c r="G513" s="14">
        <f t="shared" ca="1" si="146"/>
        <v>1.0322417793904499</v>
      </c>
      <c r="H513" s="14">
        <f t="shared" ca="1" si="138"/>
        <v>1.0073462</v>
      </c>
      <c r="I513" s="13">
        <f t="shared" si="147"/>
        <v>5.0000000000000001E-3</v>
      </c>
      <c r="J513" s="35">
        <f t="shared" si="148"/>
        <v>44119</v>
      </c>
      <c r="K513" s="2">
        <f t="shared" si="149"/>
        <v>98</v>
      </c>
      <c r="L513" s="18">
        <f t="shared" si="150"/>
        <v>98</v>
      </c>
      <c r="M513" s="12">
        <f t="shared" si="139"/>
        <v>1.0019414820000001</v>
      </c>
      <c r="N513" s="12">
        <f t="shared" ca="1" si="140"/>
        <v>1.009301945</v>
      </c>
      <c r="O513" s="18">
        <f t="shared" si="151"/>
        <v>0</v>
      </c>
      <c r="P513" s="14">
        <f t="shared" ca="1" si="141"/>
        <v>9301.9449999999997</v>
      </c>
      <c r="Q513" s="21">
        <f t="shared" si="142"/>
        <v>0</v>
      </c>
      <c r="R513" s="14">
        <f t="shared" si="143"/>
        <v>0</v>
      </c>
      <c r="S513" s="4" t="str">
        <f t="shared" si="152"/>
        <v>J=</v>
      </c>
      <c r="T513" s="35">
        <f t="shared" si="153"/>
        <v>44484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3">
        <f t="shared" si="144"/>
        <v>44265</v>
      </c>
      <c r="B514" s="73">
        <f t="shared" ca="1" si="154"/>
        <v>1009397.308</v>
      </c>
      <c r="C514" s="7">
        <f t="shared" si="145"/>
        <v>1000000</v>
      </c>
      <c r="D514" s="13">
        <f ca="1">IF(A514&lt;$B$1,VLOOKUP(A514,[1]DI!$A$4:$B$15000,2,FALSE),0)</f>
        <v>1.9000000000000006E-2</v>
      </c>
      <c r="E514" s="14">
        <f t="shared" ca="1" si="137"/>
        <v>1.0000746899999999</v>
      </c>
      <c r="F514" s="14">
        <f ca="1">(TRUNC(PRODUCT($E$12:$E513),16))</f>
        <v>1.03990249697325</v>
      </c>
      <c r="G514" s="14">
        <f t="shared" ca="1" si="146"/>
        <v>1.0322417793904499</v>
      </c>
      <c r="H514" s="14">
        <f t="shared" ca="1" si="138"/>
        <v>1.0074214399999999</v>
      </c>
      <c r="I514" s="13">
        <f t="shared" si="147"/>
        <v>5.0000000000000001E-3</v>
      </c>
      <c r="J514" s="35">
        <f t="shared" si="148"/>
        <v>44119</v>
      </c>
      <c r="K514" s="2">
        <f t="shared" si="149"/>
        <v>99</v>
      </c>
      <c r="L514" s="18">
        <f t="shared" si="150"/>
        <v>99</v>
      </c>
      <c r="M514" s="12">
        <f t="shared" si="139"/>
        <v>1.0019613119999999</v>
      </c>
      <c r="N514" s="12">
        <f t="shared" ca="1" si="140"/>
        <v>1.009397308</v>
      </c>
      <c r="O514" s="18">
        <f t="shared" si="151"/>
        <v>0</v>
      </c>
      <c r="P514" s="14">
        <f t="shared" ca="1" si="141"/>
        <v>9397.3080000000009</v>
      </c>
      <c r="Q514" s="21">
        <f t="shared" si="142"/>
        <v>0</v>
      </c>
      <c r="R514" s="14">
        <f t="shared" si="143"/>
        <v>0</v>
      </c>
      <c r="S514" s="4" t="str">
        <f t="shared" si="152"/>
        <v>J=</v>
      </c>
      <c r="T514" s="35">
        <f t="shared" si="153"/>
        <v>44484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3">
        <f t="shared" si="144"/>
        <v>44266</v>
      </c>
      <c r="B515" s="73">
        <f t="shared" ca="1" si="154"/>
        <v>1009492.67499999</v>
      </c>
      <c r="C515" s="7">
        <f t="shared" si="145"/>
        <v>1000000</v>
      </c>
      <c r="D515" s="13">
        <f ca="1">IF(A515&lt;$B$1,VLOOKUP(A515,[1]DI!$A$4:$B$15000,2,FALSE),0)</f>
        <v>1.9000000000000006E-2</v>
      </c>
      <c r="E515" s="14">
        <f t="shared" ca="1" si="137"/>
        <v>1.0000746899999999</v>
      </c>
      <c r="F515" s="14">
        <f ca="1">(TRUNC(PRODUCT($E$12:$E514),16))</f>
        <v>1.03998016729075</v>
      </c>
      <c r="G515" s="14">
        <f t="shared" ca="1" si="146"/>
        <v>1.0322417793904499</v>
      </c>
      <c r="H515" s="14">
        <f t="shared" ca="1" si="138"/>
        <v>1.00749668</v>
      </c>
      <c r="I515" s="13">
        <f t="shared" si="147"/>
        <v>5.0000000000000001E-3</v>
      </c>
      <c r="J515" s="35">
        <f t="shared" si="148"/>
        <v>44119</v>
      </c>
      <c r="K515" s="2">
        <f t="shared" si="149"/>
        <v>100</v>
      </c>
      <c r="L515" s="18">
        <f t="shared" si="150"/>
        <v>100</v>
      </c>
      <c r="M515" s="12">
        <f t="shared" si="139"/>
        <v>1.0019811430000001</v>
      </c>
      <c r="N515" s="12">
        <f t="shared" ca="1" si="140"/>
        <v>1.009492675</v>
      </c>
      <c r="O515" s="18">
        <f t="shared" si="151"/>
        <v>0</v>
      </c>
      <c r="P515" s="14">
        <f t="shared" ca="1" si="141"/>
        <v>9492.6749999900003</v>
      </c>
      <c r="Q515" s="21">
        <f t="shared" si="142"/>
        <v>0</v>
      </c>
      <c r="R515" s="14">
        <f t="shared" si="143"/>
        <v>0</v>
      </c>
      <c r="S515" s="4" t="str">
        <f t="shared" si="152"/>
        <v>J=</v>
      </c>
      <c r="T515" s="35">
        <f t="shared" si="153"/>
        <v>44484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3">
        <f t="shared" si="144"/>
        <v>44267</v>
      </c>
      <c r="B516" s="73">
        <f t="shared" ca="1" si="154"/>
        <v>1009588.0550000001</v>
      </c>
      <c r="C516" s="7">
        <f t="shared" si="145"/>
        <v>1000000</v>
      </c>
      <c r="D516" s="13">
        <f ca="1">IF(A516&lt;$B$1,VLOOKUP(A516,[1]DI!$A$4:$B$15000,2,FALSE),0)</f>
        <v>1.9000000000000006E-2</v>
      </c>
      <c r="E516" s="14">
        <f t="shared" ca="1" si="137"/>
        <v>1.0000746899999999</v>
      </c>
      <c r="F516" s="14">
        <f ca="1">(TRUNC(PRODUCT($E$12:$E515),16))</f>
        <v>1.0400578434094401</v>
      </c>
      <c r="G516" s="14">
        <f t="shared" ca="1" si="146"/>
        <v>1.0322417793904499</v>
      </c>
      <c r="H516" s="14">
        <f t="shared" ca="1" si="138"/>
        <v>1.0075719299999999</v>
      </c>
      <c r="I516" s="13">
        <f t="shared" si="147"/>
        <v>5.0000000000000001E-3</v>
      </c>
      <c r="J516" s="35">
        <f t="shared" si="148"/>
        <v>44119</v>
      </c>
      <c r="K516" s="2">
        <f t="shared" si="149"/>
        <v>101</v>
      </c>
      <c r="L516" s="18">
        <f t="shared" si="150"/>
        <v>101</v>
      </c>
      <c r="M516" s="12">
        <f t="shared" si="139"/>
        <v>1.002000974</v>
      </c>
      <c r="N516" s="12">
        <f t="shared" ca="1" si="140"/>
        <v>1.009588055</v>
      </c>
      <c r="O516" s="18">
        <f t="shared" si="151"/>
        <v>0</v>
      </c>
      <c r="P516" s="14">
        <f t="shared" ca="1" si="141"/>
        <v>9588.0550000000003</v>
      </c>
      <c r="Q516" s="21">
        <f t="shared" si="142"/>
        <v>0</v>
      </c>
      <c r="R516" s="14">
        <f t="shared" si="143"/>
        <v>0</v>
      </c>
      <c r="S516" s="4" t="str">
        <f t="shared" si="152"/>
        <v>J=</v>
      </c>
      <c r="T516" s="35">
        <f t="shared" si="153"/>
        <v>44484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3">
        <f t="shared" si="144"/>
        <v>44268</v>
      </c>
      <c r="B517" s="73">
        <f t="shared" ca="1" si="154"/>
        <v>1009683.44899999</v>
      </c>
      <c r="C517" s="7">
        <f t="shared" si="145"/>
        <v>1000000</v>
      </c>
      <c r="D517" s="13">
        <f ca="1">IF(A517&lt;$B$1,VLOOKUP(A517,[1]DI!$A$4:$B$15000,2,FALSE),0)</f>
        <v>0</v>
      </c>
      <c r="E517" s="14">
        <f t="shared" ca="1" si="137"/>
        <v>1</v>
      </c>
      <c r="F517" s="14">
        <f ca="1">(TRUNC(PRODUCT($E$12:$E516),16))</f>
        <v>1.0401355253297699</v>
      </c>
      <c r="G517" s="14">
        <f t="shared" ca="1" si="146"/>
        <v>1.0322417793904499</v>
      </c>
      <c r="H517" s="14">
        <f t="shared" ca="1" si="138"/>
        <v>1.0076471899999999</v>
      </c>
      <c r="I517" s="13">
        <f t="shared" si="147"/>
        <v>5.0000000000000001E-3</v>
      </c>
      <c r="J517" s="35">
        <f t="shared" si="148"/>
        <v>44119</v>
      </c>
      <c r="K517" s="2">
        <f t="shared" si="149"/>
        <v>101</v>
      </c>
      <c r="L517" s="18">
        <f t="shared" si="150"/>
        <v>102</v>
      </c>
      <c r="M517" s="12">
        <f t="shared" si="139"/>
        <v>1.002020806</v>
      </c>
      <c r="N517" s="12">
        <f t="shared" ca="1" si="140"/>
        <v>1.009683449</v>
      </c>
      <c r="O517" s="18">
        <f t="shared" si="151"/>
        <v>0</v>
      </c>
      <c r="P517" s="14">
        <f t="shared" ca="1" si="141"/>
        <v>9683.4489999899997</v>
      </c>
      <c r="Q517" s="21">
        <f t="shared" si="142"/>
        <v>0</v>
      </c>
      <c r="R517" s="14">
        <f t="shared" si="143"/>
        <v>0</v>
      </c>
      <c r="S517" s="4" t="str">
        <f t="shared" si="152"/>
        <v>J=</v>
      </c>
      <c r="T517" s="35">
        <f t="shared" si="153"/>
        <v>44484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3">
        <f t="shared" si="144"/>
        <v>44269</v>
      </c>
      <c r="B518" s="73">
        <f t="shared" ca="1" si="154"/>
        <v>1009683.44899999</v>
      </c>
      <c r="C518" s="7">
        <f t="shared" si="145"/>
        <v>1000000</v>
      </c>
      <c r="D518" s="13">
        <f ca="1">IF(A518&lt;$B$1,VLOOKUP(A518,[1]DI!$A$4:$B$15000,2,FALSE),0)</f>
        <v>0</v>
      </c>
      <c r="E518" s="14">
        <f t="shared" ca="1" si="137"/>
        <v>1</v>
      </c>
      <c r="F518" s="14">
        <f ca="1">(TRUNC(PRODUCT($E$12:$E517),16))</f>
        <v>1.0401355253297699</v>
      </c>
      <c r="G518" s="14">
        <f t="shared" ca="1" si="146"/>
        <v>1.0322417793904499</v>
      </c>
      <c r="H518" s="14">
        <f t="shared" ca="1" si="138"/>
        <v>1.0076471899999999</v>
      </c>
      <c r="I518" s="13">
        <f t="shared" si="147"/>
        <v>5.0000000000000001E-3</v>
      </c>
      <c r="J518" s="35">
        <f t="shared" si="148"/>
        <v>44119</v>
      </c>
      <c r="K518" s="2">
        <f t="shared" si="149"/>
        <v>101</v>
      </c>
      <c r="L518" s="18">
        <f t="shared" si="150"/>
        <v>102</v>
      </c>
      <c r="M518" s="12">
        <f t="shared" si="139"/>
        <v>1.002020806</v>
      </c>
      <c r="N518" s="12">
        <f t="shared" ca="1" si="140"/>
        <v>1.009683449</v>
      </c>
      <c r="O518" s="18">
        <f t="shared" si="151"/>
        <v>0</v>
      </c>
      <c r="P518" s="14">
        <f t="shared" ca="1" si="141"/>
        <v>9683.4489999899997</v>
      </c>
      <c r="Q518" s="21">
        <f t="shared" si="142"/>
        <v>0</v>
      </c>
      <c r="R518" s="14">
        <f t="shared" si="143"/>
        <v>0</v>
      </c>
      <c r="S518" s="4" t="str">
        <f t="shared" si="152"/>
        <v>J=</v>
      </c>
      <c r="T518" s="35">
        <f t="shared" si="153"/>
        <v>44484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3">
        <f t="shared" si="144"/>
        <v>44270</v>
      </c>
      <c r="B519" s="73">
        <f t="shared" ca="1" si="154"/>
        <v>1009683.44899999</v>
      </c>
      <c r="C519" s="7">
        <f t="shared" si="145"/>
        <v>1000000</v>
      </c>
      <c r="D519" s="13">
        <f ca="1">IF(A519&lt;$B$1,VLOOKUP(A519,[1]DI!$A$4:$B$15000,2,FALSE),0)</f>
        <v>1.9000000000000006E-2</v>
      </c>
      <c r="E519" s="14">
        <f t="shared" ca="1" si="137"/>
        <v>1.0000746899999999</v>
      </c>
      <c r="F519" s="14">
        <f ca="1">(TRUNC(PRODUCT($E$12:$E518),16))</f>
        <v>1.0401355253297699</v>
      </c>
      <c r="G519" s="14">
        <f t="shared" ca="1" si="146"/>
        <v>1.0322417793904499</v>
      </c>
      <c r="H519" s="14">
        <f t="shared" ca="1" si="138"/>
        <v>1.0076471899999999</v>
      </c>
      <c r="I519" s="13">
        <f t="shared" si="147"/>
        <v>5.0000000000000001E-3</v>
      </c>
      <c r="J519" s="35">
        <f t="shared" si="148"/>
        <v>44119</v>
      </c>
      <c r="K519" s="2">
        <f t="shared" si="149"/>
        <v>102</v>
      </c>
      <c r="L519" s="18">
        <f t="shared" si="150"/>
        <v>102</v>
      </c>
      <c r="M519" s="12">
        <f t="shared" si="139"/>
        <v>1.002020806</v>
      </c>
      <c r="N519" s="12">
        <f t="shared" ca="1" si="140"/>
        <v>1.009683449</v>
      </c>
      <c r="O519" s="18">
        <f t="shared" si="151"/>
        <v>0</v>
      </c>
      <c r="P519" s="14">
        <f t="shared" ca="1" si="141"/>
        <v>9683.4489999899997</v>
      </c>
      <c r="Q519" s="21">
        <f t="shared" si="142"/>
        <v>0</v>
      </c>
      <c r="R519" s="14">
        <f t="shared" si="143"/>
        <v>0</v>
      </c>
      <c r="S519" s="4" t="str">
        <f t="shared" si="152"/>
        <v>J=</v>
      </c>
      <c r="T519" s="35">
        <f t="shared" si="153"/>
        <v>44484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3">
        <f t="shared" si="144"/>
        <v>44271</v>
      </c>
      <c r="B520" s="73">
        <f t="shared" ca="1" si="154"/>
        <v>1009778.8469999901</v>
      </c>
      <c r="C520" s="7">
        <f t="shared" si="145"/>
        <v>1000000</v>
      </c>
      <c r="D520" s="13">
        <f ca="1">IF(A520&lt;$B$1,VLOOKUP(A520,[1]DI!$A$4:$B$15000,2,FALSE),0)</f>
        <v>1.9000000000000006E-2</v>
      </c>
      <c r="E520" s="14">
        <f t="shared" ca="1" si="137"/>
        <v>1.0000746899999999</v>
      </c>
      <c r="F520" s="14">
        <f ca="1">(TRUNC(PRODUCT($E$12:$E519),16))</f>
        <v>1.04021321305216</v>
      </c>
      <c r="G520" s="14">
        <f t="shared" ca="1" si="146"/>
        <v>1.0322417793904499</v>
      </c>
      <c r="H520" s="14">
        <f t="shared" ca="1" si="138"/>
        <v>1.0077224499999999</v>
      </c>
      <c r="I520" s="13">
        <f t="shared" si="147"/>
        <v>5.0000000000000001E-3</v>
      </c>
      <c r="J520" s="35">
        <f t="shared" si="148"/>
        <v>44119</v>
      </c>
      <c r="K520" s="2">
        <f t="shared" si="149"/>
        <v>103</v>
      </c>
      <c r="L520" s="18">
        <f t="shared" si="150"/>
        <v>103</v>
      </c>
      <c r="M520" s="12">
        <f t="shared" si="139"/>
        <v>1.002040638</v>
      </c>
      <c r="N520" s="12">
        <f t="shared" ca="1" si="140"/>
        <v>1.009778847</v>
      </c>
      <c r="O520" s="18">
        <f t="shared" si="151"/>
        <v>0</v>
      </c>
      <c r="P520" s="14">
        <f t="shared" ca="1" si="141"/>
        <v>9778.8469999900008</v>
      </c>
      <c r="Q520" s="21">
        <f t="shared" si="142"/>
        <v>0</v>
      </c>
      <c r="R520" s="14">
        <f t="shared" si="143"/>
        <v>0</v>
      </c>
      <c r="S520" s="4" t="str">
        <f t="shared" si="152"/>
        <v>J=</v>
      </c>
      <c r="T520" s="35">
        <f t="shared" si="153"/>
        <v>44484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3">
        <f t="shared" si="144"/>
        <v>44272</v>
      </c>
      <c r="B521" s="73">
        <f t="shared" ca="1" si="154"/>
        <v>1009874.24699999</v>
      </c>
      <c r="C521" s="7">
        <f t="shared" si="145"/>
        <v>1000000</v>
      </c>
      <c r="D521" s="13">
        <f ca="1">IF(A521&lt;$B$1,VLOOKUP(A521,[1]DI!$A$4:$B$15000,2,FALSE),0)</f>
        <v>1.9000000000000006E-2</v>
      </c>
      <c r="E521" s="14">
        <f t="shared" ca="1" si="137"/>
        <v>1.0000746899999999</v>
      </c>
      <c r="F521" s="14">
        <f ca="1">(TRUNC(PRODUCT($E$12:$E520),16))</f>
        <v>1.04029090657704</v>
      </c>
      <c r="G521" s="14">
        <f t="shared" ca="1" si="146"/>
        <v>1.0322417793904499</v>
      </c>
      <c r="H521" s="14">
        <f t="shared" ca="1" si="138"/>
        <v>1.00779771</v>
      </c>
      <c r="I521" s="13">
        <f t="shared" si="147"/>
        <v>5.0000000000000001E-3</v>
      </c>
      <c r="J521" s="35">
        <f t="shared" si="148"/>
        <v>44119</v>
      </c>
      <c r="K521" s="2">
        <f t="shared" si="149"/>
        <v>104</v>
      </c>
      <c r="L521" s="18">
        <f t="shared" si="150"/>
        <v>104</v>
      </c>
      <c r="M521" s="12">
        <f t="shared" si="139"/>
        <v>1.00206047</v>
      </c>
      <c r="N521" s="12">
        <f t="shared" ca="1" si="140"/>
        <v>1.0098742469999999</v>
      </c>
      <c r="O521" s="18">
        <f t="shared" si="151"/>
        <v>0</v>
      </c>
      <c r="P521" s="14">
        <f t="shared" ca="1" si="141"/>
        <v>9874.2469999900004</v>
      </c>
      <c r="Q521" s="21">
        <f t="shared" si="142"/>
        <v>0</v>
      </c>
      <c r="R521" s="14">
        <f t="shared" si="143"/>
        <v>0</v>
      </c>
      <c r="S521" s="4" t="str">
        <f t="shared" si="152"/>
        <v>J=</v>
      </c>
      <c r="T521" s="35">
        <f t="shared" si="153"/>
        <v>44484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3">
        <f t="shared" si="144"/>
        <v>44273</v>
      </c>
      <c r="B522" s="73">
        <f t="shared" ca="1" si="154"/>
        <v>1009969.67099999</v>
      </c>
      <c r="C522" s="7">
        <f t="shared" si="145"/>
        <v>1000000</v>
      </c>
      <c r="D522" s="13">
        <f ca="1">IF(A522&lt;$B$1,VLOOKUP(A522,[1]DI!$A$4:$B$15000,2,FALSE),0)</f>
        <v>2.6499999999999999E-2</v>
      </c>
      <c r="E522" s="14">
        <f t="shared" ca="1" si="137"/>
        <v>1.00010379</v>
      </c>
      <c r="F522" s="14">
        <f ca="1">(TRUNC(PRODUCT($E$12:$E521),16))</f>
        <v>1.04036860590485</v>
      </c>
      <c r="G522" s="14">
        <f t="shared" ca="1" si="146"/>
        <v>1.0322417793904499</v>
      </c>
      <c r="H522" s="14">
        <f t="shared" ca="1" si="138"/>
        <v>1.0078729900000001</v>
      </c>
      <c r="I522" s="13">
        <f t="shared" si="147"/>
        <v>5.0000000000000001E-3</v>
      </c>
      <c r="J522" s="35">
        <f t="shared" si="148"/>
        <v>44119</v>
      </c>
      <c r="K522" s="2">
        <f t="shared" si="149"/>
        <v>105</v>
      </c>
      <c r="L522" s="18">
        <f t="shared" si="150"/>
        <v>105</v>
      </c>
      <c r="M522" s="12">
        <f t="shared" si="139"/>
        <v>1.0020803030000001</v>
      </c>
      <c r="N522" s="12">
        <f t="shared" ca="1" si="140"/>
        <v>1.0099696709999999</v>
      </c>
      <c r="O522" s="18">
        <f t="shared" si="151"/>
        <v>0</v>
      </c>
      <c r="P522" s="14">
        <f t="shared" ca="1" si="141"/>
        <v>9969.6709999899995</v>
      </c>
      <c r="Q522" s="21">
        <f t="shared" si="142"/>
        <v>0</v>
      </c>
      <c r="R522" s="14">
        <f t="shared" si="143"/>
        <v>0</v>
      </c>
      <c r="S522" s="4" t="str">
        <f t="shared" si="152"/>
        <v>J=</v>
      </c>
      <c r="T522" s="35">
        <f t="shared" si="153"/>
        <v>44484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3">
        <f t="shared" si="144"/>
        <v>44274</v>
      </c>
      <c r="B523" s="73">
        <f t="shared" ca="1" si="154"/>
        <v>1010094.48</v>
      </c>
      <c r="C523" s="7">
        <f t="shared" si="145"/>
        <v>1000000</v>
      </c>
      <c r="D523" s="13">
        <f ca="1">IF(A523&lt;$B$1,VLOOKUP(A523,[1]DI!$A$4:$B$15000,2,FALSE),0)</f>
        <v>2.6499999999999999E-2</v>
      </c>
      <c r="E523" s="14">
        <f t="shared" ca="1" si="137"/>
        <v>1.00010379</v>
      </c>
      <c r="F523" s="14">
        <f ca="1">(TRUNC(PRODUCT($E$12:$E522),16))</f>
        <v>1.04047658576246</v>
      </c>
      <c r="G523" s="14">
        <f t="shared" ca="1" si="146"/>
        <v>1.0322417793904499</v>
      </c>
      <c r="H523" s="14">
        <f t="shared" ca="1" si="138"/>
        <v>1.0079775900000001</v>
      </c>
      <c r="I523" s="13">
        <f t="shared" si="147"/>
        <v>5.0000000000000001E-3</v>
      </c>
      <c r="J523" s="35">
        <f t="shared" si="148"/>
        <v>44119</v>
      </c>
      <c r="K523" s="2">
        <f t="shared" si="149"/>
        <v>106</v>
      </c>
      <c r="L523" s="18">
        <f t="shared" si="150"/>
        <v>106</v>
      </c>
      <c r="M523" s="12">
        <f t="shared" si="139"/>
        <v>1.0021001359999999</v>
      </c>
      <c r="N523" s="12">
        <f t="shared" ca="1" si="140"/>
        <v>1.01009448</v>
      </c>
      <c r="O523" s="18">
        <f t="shared" si="151"/>
        <v>0</v>
      </c>
      <c r="P523" s="14">
        <f t="shared" ca="1" si="141"/>
        <v>10094.48</v>
      </c>
      <c r="Q523" s="21">
        <f t="shared" si="142"/>
        <v>0</v>
      </c>
      <c r="R523" s="14">
        <f t="shared" si="143"/>
        <v>0</v>
      </c>
      <c r="S523" s="4" t="str">
        <f t="shared" si="152"/>
        <v>J=</v>
      </c>
      <c r="T523" s="35">
        <f t="shared" si="153"/>
        <v>44484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3">
        <f t="shared" si="144"/>
        <v>44275</v>
      </c>
      <c r="B524" s="73">
        <f t="shared" ca="1" si="154"/>
        <v>1010219.314</v>
      </c>
      <c r="C524" s="7">
        <f t="shared" si="145"/>
        <v>1000000</v>
      </c>
      <c r="D524" s="13">
        <f ca="1">IF(A524&lt;$B$1,VLOOKUP(A524,[1]DI!$A$4:$B$15000,2,FALSE),0)</f>
        <v>0</v>
      </c>
      <c r="E524" s="14">
        <f t="shared" ref="E524:E587" ca="1" si="155">ROUND(((1+D524)^(1/252)),8)</f>
        <v>1</v>
      </c>
      <c r="F524" s="14">
        <f ca="1">(TRUNC(PRODUCT($E$12:$E523),16))</f>
        <v>1.0405845768272901</v>
      </c>
      <c r="G524" s="14">
        <f t="shared" ca="1" si="146"/>
        <v>1.0322417793904499</v>
      </c>
      <c r="H524" s="14">
        <f t="shared" ref="H524:H587" ca="1" si="156">ROUND(F524/G524,8)</f>
        <v>1.00808221</v>
      </c>
      <c r="I524" s="13">
        <f t="shared" si="147"/>
        <v>5.0000000000000001E-3</v>
      </c>
      <c r="J524" s="35">
        <f t="shared" si="148"/>
        <v>44119</v>
      </c>
      <c r="K524" s="2">
        <f t="shared" si="149"/>
        <v>106</v>
      </c>
      <c r="L524" s="18">
        <f t="shared" si="150"/>
        <v>107</v>
      </c>
      <c r="M524" s="12">
        <f t="shared" ref="M524:M587" si="157">ROUND((I524+1)^(L524/252),9)</f>
        <v>1.0021199700000001</v>
      </c>
      <c r="N524" s="12">
        <f t="shared" ref="N524:N587" ca="1" si="158">ROUND(H524*M524,9)</f>
        <v>1.010219314</v>
      </c>
      <c r="O524" s="18">
        <f t="shared" si="151"/>
        <v>0</v>
      </c>
      <c r="P524" s="14">
        <f t="shared" ref="P524:P587" ca="1" si="159">TRUNC(((N524-1)*C524),8)</f>
        <v>10219.314</v>
      </c>
      <c r="Q524" s="21">
        <f t="shared" ref="Q524:Q587" si="160">IF($O524&gt;0,VLOOKUP($O524,$W$12:$AC$150,7),0)</f>
        <v>0</v>
      </c>
      <c r="R524" s="14">
        <f t="shared" ref="R524:R587" si="161">IF(Q524&gt;0,TRUNC(Q524*C$12,8),0)</f>
        <v>0</v>
      </c>
      <c r="S524" s="4" t="str">
        <f t="shared" si="152"/>
        <v>J=</v>
      </c>
      <c r="T524" s="35">
        <f t="shared" si="153"/>
        <v>44484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3">
        <f t="shared" ref="A525:A588" si="162">(A524+1)</f>
        <v>44276</v>
      </c>
      <c r="B525" s="73">
        <f t="shared" ca="1" si="154"/>
        <v>1010219.314</v>
      </c>
      <c r="C525" s="7">
        <f t="shared" ref="C525:C588" si="163">(C524-R524)</f>
        <v>1000000</v>
      </c>
      <c r="D525" s="13">
        <f ca="1">IF(A525&lt;$B$1,VLOOKUP(A525,[1]DI!$A$4:$B$15000,2,FALSE),0)</f>
        <v>0</v>
      </c>
      <c r="E525" s="14">
        <f t="shared" ca="1" si="155"/>
        <v>1</v>
      </c>
      <c r="F525" s="14">
        <f ca="1">(TRUNC(PRODUCT($E$12:$E524),16))</f>
        <v>1.0405845768272901</v>
      </c>
      <c r="G525" s="14">
        <f t="shared" ref="G525:G588" ca="1" si="164">IF(O524&gt;0,F524,G524)</f>
        <v>1.0322417793904499</v>
      </c>
      <c r="H525" s="14">
        <f t="shared" ca="1" si="156"/>
        <v>1.00808221</v>
      </c>
      <c r="I525" s="13">
        <f t="shared" ref="I525:I588" si="165">I524</f>
        <v>5.0000000000000001E-3</v>
      </c>
      <c r="J525" s="35">
        <f t="shared" ref="J525:J588" si="166">IF(O524&gt;0,VLOOKUP(O524,W$12:AG$150,2),J524)</f>
        <v>44119</v>
      </c>
      <c r="K525" s="2">
        <f t="shared" ref="K525:K588" si="167">IF(A525&gt;J525,IF(NETWORKDAYS(J525,A525,$W$160:$W$544)-1=0,1,NETWORKDAYS(J525,A525,$W$160:$W$544)-1),0)</f>
        <v>106</v>
      </c>
      <c r="L525" s="18">
        <f t="shared" ref="L525:L588" si="168">IF(AND(K525=1,K524=1),1,IF(K525&gt;0,IF(K525=K524,K525+1,K525),0))</f>
        <v>107</v>
      </c>
      <c r="M525" s="12">
        <f t="shared" si="157"/>
        <v>1.0021199700000001</v>
      </c>
      <c r="N525" s="12">
        <f t="shared" ca="1" si="158"/>
        <v>1.010219314</v>
      </c>
      <c r="O525" s="18">
        <f t="shared" ref="O525:O588" si="169">IF(VLOOKUP(A525,X$12:AE$150,8)=VLOOKUP(A524,X$12:AE$150,8),0,VLOOKUP(A525,X$12:AE$150,8))</f>
        <v>0</v>
      </c>
      <c r="P525" s="14">
        <f t="shared" ca="1" si="159"/>
        <v>10219.314</v>
      </c>
      <c r="Q525" s="21">
        <f t="shared" si="160"/>
        <v>0</v>
      </c>
      <c r="R525" s="14">
        <f t="shared" si="161"/>
        <v>0</v>
      </c>
      <c r="S525" s="4" t="str">
        <f t="shared" ref="S525:S588" si="170">IF(O524&gt;0,VLOOKUP(O524,W$12:AG$150,10),S524)</f>
        <v>J=</v>
      </c>
      <c r="T525" s="35">
        <f t="shared" ref="T525:T588" si="171">IF(O524&gt;0,VLOOKUP(O524,W$12:AG$150,11),T524)</f>
        <v>44484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3">
        <f t="shared" si="162"/>
        <v>44277</v>
      </c>
      <c r="B526" s="73">
        <f t="shared" ref="B526:B589" ca="1" si="172">IF(A526&lt;=TODAY(),C526+P526,IF(AND(A526&gt;TODAY(),A526&lt;=$B$1),IF(VLOOKUP(TODAY(),$A$10:$D$5000,4,FALSE)=0,"n.d",C526+P526),"n.d"))</f>
        <v>1010219.314</v>
      </c>
      <c r="C526" s="7">
        <f t="shared" si="163"/>
        <v>1000000</v>
      </c>
      <c r="D526" s="13">
        <f ca="1">IF(A526&lt;$B$1,VLOOKUP(A526,[1]DI!$A$4:$B$15000,2,FALSE),0)</f>
        <v>2.6499999999999999E-2</v>
      </c>
      <c r="E526" s="14">
        <f t="shared" ca="1" si="155"/>
        <v>1.00010379</v>
      </c>
      <c r="F526" s="14">
        <f ca="1">(TRUNC(PRODUCT($E$12:$E525),16))</f>
        <v>1.0405845768272901</v>
      </c>
      <c r="G526" s="14">
        <f t="shared" ca="1" si="164"/>
        <v>1.0322417793904499</v>
      </c>
      <c r="H526" s="14">
        <f t="shared" ca="1" si="156"/>
        <v>1.00808221</v>
      </c>
      <c r="I526" s="13">
        <f t="shared" si="165"/>
        <v>5.0000000000000001E-3</v>
      </c>
      <c r="J526" s="35">
        <f t="shared" si="166"/>
        <v>44119</v>
      </c>
      <c r="K526" s="2">
        <f t="shared" si="167"/>
        <v>107</v>
      </c>
      <c r="L526" s="18">
        <f t="shared" si="168"/>
        <v>107</v>
      </c>
      <c r="M526" s="12">
        <f t="shared" si="157"/>
        <v>1.0021199700000001</v>
      </c>
      <c r="N526" s="12">
        <f t="shared" ca="1" si="158"/>
        <v>1.010219314</v>
      </c>
      <c r="O526" s="18">
        <f t="shared" si="169"/>
        <v>0</v>
      </c>
      <c r="P526" s="14">
        <f t="shared" ca="1" si="159"/>
        <v>10219.314</v>
      </c>
      <c r="Q526" s="21">
        <f t="shared" si="160"/>
        <v>0</v>
      </c>
      <c r="R526" s="14">
        <f t="shared" si="161"/>
        <v>0</v>
      </c>
      <c r="S526" s="4" t="str">
        <f t="shared" si="170"/>
        <v>J=</v>
      </c>
      <c r="T526" s="35">
        <f t="shared" si="171"/>
        <v>44484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3">
        <f t="shared" si="162"/>
        <v>44278</v>
      </c>
      <c r="B527" s="73">
        <f t="shared" ca="1" si="172"/>
        <v>1010344.162</v>
      </c>
      <c r="C527" s="7">
        <f t="shared" si="163"/>
        <v>1000000</v>
      </c>
      <c r="D527" s="13">
        <f ca="1">IF(A527&lt;$B$1,VLOOKUP(A527,[1]DI!$A$4:$B$15000,2,FALSE),0)</f>
        <v>2.6499999999999999E-2</v>
      </c>
      <c r="E527" s="14">
        <f t="shared" ca="1" si="155"/>
        <v>1.00010379</v>
      </c>
      <c r="F527" s="14">
        <f ca="1">(TRUNC(PRODUCT($E$12:$E526),16))</f>
        <v>1.0406925791005199</v>
      </c>
      <c r="G527" s="14">
        <f t="shared" ca="1" si="164"/>
        <v>1.0322417793904499</v>
      </c>
      <c r="H527" s="14">
        <f t="shared" ca="1" si="156"/>
        <v>1.00818684</v>
      </c>
      <c r="I527" s="13">
        <f t="shared" si="165"/>
        <v>5.0000000000000001E-3</v>
      </c>
      <c r="J527" s="35">
        <f t="shared" si="166"/>
        <v>44119</v>
      </c>
      <c r="K527" s="2">
        <f t="shared" si="167"/>
        <v>108</v>
      </c>
      <c r="L527" s="18">
        <f t="shared" si="168"/>
        <v>108</v>
      </c>
      <c r="M527" s="12">
        <f t="shared" si="157"/>
        <v>1.002139804</v>
      </c>
      <c r="N527" s="12">
        <f t="shared" ca="1" si="158"/>
        <v>1.010344162</v>
      </c>
      <c r="O527" s="18">
        <f t="shared" si="169"/>
        <v>0</v>
      </c>
      <c r="P527" s="14">
        <f t="shared" ca="1" si="159"/>
        <v>10344.162</v>
      </c>
      <c r="Q527" s="21">
        <f t="shared" si="160"/>
        <v>0</v>
      </c>
      <c r="R527" s="14">
        <f t="shared" si="161"/>
        <v>0</v>
      </c>
      <c r="S527" s="4" t="str">
        <f t="shared" si="170"/>
        <v>J=</v>
      </c>
      <c r="T527" s="35">
        <f t="shared" si="171"/>
        <v>44484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3">
        <f t="shared" si="162"/>
        <v>44279</v>
      </c>
      <c r="B528" s="73">
        <f t="shared" ca="1" si="172"/>
        <v>1010469.02499999</v>
      </c>
      <c r="C528" s="7">
        <f t="shared" si="163"/>
        <v>1000000</v>
      </c>
      <c r="D528" s="13">
        <f ca="1">IF(A528&lt;$B$1,VLOOKUP(A528,[1]DI!$A$4:$B$15000,2,FALSE),0)</f>
        <v>2.6499999999999999E-2</v>
      </c>
      <c r="E528" s="14">
        <f t="shared" ca="1" si="155"/>
        <v>1.00010379</v>
      </c>
      <c r="F528" s="14">
        <f ca="1">(TRUNC(PRODUCT($E$12:$E527),16))</f>
        <v>1.0408005925833099</v>
      </c>
      <c r="G528" s="14">
        <f t="shared" ca="1" si="164"/>
        <v>1.0322417793904499</v>
      </c>
      <c r="H528" s="14">
        <f t="shared" ca="1" si="156"/>
        <v>1.00829148</v>
      </c>
      <c r="I528" s="13">
        <f t="shared" si="165"/>
        <v>5.0000000000000001E-3</v>
      </c>
      <c r="J528" s="35">
        <f t="shared" si="166"/>
        <v>44119</v>
      </c>
      <c r="K528" s="2">
        <f t="shared" si="167"/>
        <v>109</v>
      </c>
      <c r="L528" s="18">
        <f t="shared" si="168"/>
        <v>109</v>
      </c>
      <c r="M528" s="12">
        <f t="shared" si="157"/>
        <v>1.002159638</v>
      </c>
      <c r="N528" s="12">
        <f t="shared" ca="1" si="158"/>
        <v>1.0104690249999999</v>
      </c>
      <c r="O528" s="18">
        <f t="shared" si="169"/>
        <v>0</v>
      </c>
      <c r="P528" s="14">
        <f t="shared" ca="1" si="159"/>
        <v>10469.024999990001</v>
      </c>
      <c r="Q528" s="21">
        <f t="shared" si="160"/>
        <v>0</v>
      </c>
      <c r="R528" s="14">
        <f t="shared" si="161"/>
        <v>0</v>
      </c>
      <c r="S528" s="4" t="str">
        <f t="shared" si="170"/>
        <v>J=</v>
      </c>
      <c r="T528" s="35">
        <f t="shared" si="171"/>
        <v>44484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3">
        <f t="shared" si="162"/>
        <v>44280</v>
      </c>
      <c r="B529" s="73">
        <f t="shared" ca="1" si="172"/>
        <v>1010593.902</v>
      </c>
      <c r="C529" s="7">
        <f t="shared" si="163"/>
        <v>1000000</v>
      </c>
      <c r="D529" s="13">
        <f ca="1">IF(A529&lt;$B$1,VLOOKUP(A529,[1]DI!$A$4:$B$15000,2,FALSE),0)</f>
        <v>2.6499999999999999E-2</v>
      </c>
      <c r="E529" s="14">
        <f t="shared" ca="1" si="155"/>
        <v>1.00010379</v>
      </c>
      <c r="F529" s="14">
        <f ca="1">(TRUNC(PRODUCT($E$12:$E528),16))</f>
        <v>1.0409086172768101</v>
      </c>
      <c r="G529" s="14">
        <f t="shared" ca="1" si="164"/>
        <v>1.0322417793904499</v>
      </c>
      <c r="H529" s="14">
        <f t="shared" ca="1" si="156"/>
        <v>1.0083961299999999</v>
      </c>
      <c r="I529" s="13">
        <f t="shared" si="165"/>
        <v>5.0000000000000001E-3</v>
      </c>
      <c r="J529" s="35">
        <f t="shared" si="166"/>
        <v>44119</v>
      </c>
      <c r="K529" s="2">
        <f t="shared" si="167"/>
        <v>110</v>
      </c>
      <c r="L529" s="18">
        <f t="shared" si="168"/>
        <v>110</v>
      </c>
      <c r="M529" s="12">
        <f t="shared" si="157"/>
        <v>1.002179473</v>
      </c>
      <c r="N529" s="12">
        <f t="shared" ca="1" si="158"/>
        <v>1.0105939020000001</v>
      </c>
      <c r="O529" s="18">
        <f t="shared" si="169"/>
        <v>0</v>
      </c>
      <c r="P529" s="14">
        <f t="shared" ca="1" si="159"/>
        <v>10593.902</v>
      </c>
      <c r="Q529" s="21">
        <f t="shared" si="160"/>
        <v>0</v>
      </c>
      <c r="R529" s="14">
        <f t="shared" si="161"/>
        <v>0</v>
      </c>
      <c r="S529" s="4" t="str">
        <f t="shared" si="170"/>
        <v>J=</v>
      </c>
      <c r="T529" s="35">
        <f t="shared" si="171"/>
        <v>44484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3">
        <f t="shared" si="162"/>
        <v>44281</v>
      </c>
      <c r="B530" s="73">
        <f t="shared" ca="1" si="172"/>
        <v>1010718.794</v>
      </c>
      <c r="C530" s="7">
        <f t="shared" si="163"/>
        <v>1000000</v>
      </c>
      <c r="D530" s="13">
        <f ca="1">IF(A530&lt;$B$1,VLOOKUP(A530,[1]DI!$A$4:$B$15000,2,FALSE),0)</f>
        <v>2.6499999999999999E-2</v>
      </c>
      <c r="E530" s="14">
        <f t="shared" ca="1" si="155"/>
        <v>1.00010379</v>
      </c>
      <c r="F530" s="14">
        <f ca="1">(TRUNC(PRODUCT($E$12:$E529),16))</f>
        <v>1.0410166531822</v>
      </c>
      <c r="G530" s="14">
        <f t="shared" ca="1" si="164"/>
        <v>1.0322417793904499</v>
      </c>
      <c r="H530" s="14">
        <f t="shared" ca="1" si="156"/>
        <v>1.00850079</v>
      </c>
      <c r="I530" s="13">
        <f t="shared" si="165"/>
        <v>5.0000000000000001E-3</v>
      </c>
      <c r="J530" s="35">
        <f t="shared" si="166"/>
        <v>44119</v>
      </c>
      <c r="K530" s="2">
        <f t="shared" si="167"/>
        <v>111</v>
      </c>
      <c r="L530" s="18">
        <f t="shared" si="168"/>
        <v>111</v>
      </c>
      <c r="M530" s="12">
        <f t="shared" si="157"/>
        <v>1.002199308</v>
      </c>
      <c r="N530" s="12">
        <f t="shared" ca="1" si="158"/>
        <v>1.010718794</v>
      </c>
      <c r="O530" s="18">
        <f t="shared" si="169"/>
        <v>0</v>
      </c>
      <c r="P530" s="14">
        <f t="shared" ca="1" si="159"/>
        <v>10718.794</v>
      </c>
      <c r="Q530" s="21">
        <f t="shared" si="160"/>
        <v>0</v>
      </c>
      <c r="R530" s="14">
        <f t="shared" si="161"/>
        <v>0</v>
      </c>
      <c r="S530" s="4" t="str">
        <f t="shared" si="170"/>
        <v>J=</v>
      </c>
      <c r="T530" s="35">
        <f t="shared" si="171"/>
        <v>44484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3">
        <f t="shared" si="162"/>
        <v>44282</v>
      </c>
      <c r="B531" s="73">
        <f t="shared" ca="1" si="172"/>
        <v>1010843.71099999</v>
      </c>
      <c r="C531" s="7">
        <f t="shared" si="163"/>
        <v>1000000</v>
      </c>
      <c r="D531" s="13">
        <f ca="1">IF(A531&lt;$B$1,VLOOKUP(A531,[1]DI!$A$4:$B$15000,2,FALSE),0)</f>
        <v>0</v>
      </c>
      <c r="E531" s="14">
        <f t="shared" ca="1" si="155"/>
        <v>1</v>
      </c>
      <c r="F531" s="14">
        <f ca="1">(TRUNC(PRODUCT($E$12:$E530),16))</f>
        <v>1.0411247003006301</v>
      </c>
      <c r="G531" s="14">
        <f t="shared" ca="1" si="164"/>
        <v>1.0322417793904499</v>
      </c>
      <c r="H531" s="14">
        <f t="shared" ca="1" si="156"/>
        <v>1.00860547</v>
      </c>
      <c r="I531" s="13">
        <f t="shared" si="165"/>
        <v>5.0000000000000001E-3</v>
      </c>
      <c r="J531" s="35">
        <f t="shared" si="166"/>
        <v>44119</v>
      </c>
      <c r="K531" s="2">
        <f t="shared" si="167"/>
        <v>111</v>
      </c>
      <c r="L531" s="18">
        <f t="shared" si="168"/>
        <v>112</v>
      </c>
      <c r="M531" s="12">
        <f t="shared" si="157"/>
        <v>1.0022191439999999</v>
      </c>
      <c r="N531" s="12">
        <f t="shared" ca="1" si="158"/>
        <v>1.0108437109999999</v>
      </c>
      <c r="O531" s="18">
        <f t="shared" si="169"/>
        <v>0</v>
      </c>
      <c r="P531" s="14">
        <f t="shared" ca="1" si="159"/>
        <v>10843.71099999</v>
      </c>
      <c r="Q531" s="21">
        <f t="shared" si="160"/>
        <v>0</v>
      </c>
      <c r="R531" s="14">
        <f t="shared" si="161"/>
        <v>0</v>
      </c>
      <c r="S531" s="4" t="str">
        <f t="shared" si="170"/>
        <v>J=</v>
      </c>
      <c r="T531" s="35">
        <f t="shared" si="171"/>
        <v>44484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3">
        <f t="shared" si="162"/>
        <v>44283</v>
      </c>
      <c r="B532" s="73">
        <f t="shared" ca="1" si="172"/>
        <v>1010843.71099999</v>
      </c>
      <c r="C532" s="7">
        <f t="shared" si="163"/>
        <v>1000000</v>
      </c>
      <c r="D532" s="13">
        <f ca="1">IF(A532&lt;$B$1,VLOOKUP(A532,[1]DI!$A$4:$B$15000,2,FALSE),0)</f>
        <v>0</v>
      </c>
      <c r="E532" s="14">
        <f t="shared" ca="1" si="155"/>
        <v>1</v>
      </c>
      <c r="F532" s="14">
        <f ca="1">(TRUNC(PRODUCT($E$12:$E531),16))</f>
        <v>1.0411247003006301</v>
      </c>
      <c r="G532" s="14">
        <f t="shared" ca="1" si="164"/>
        <v>1.0322417793904499</v>
      </c>
      <c r="H532" s="14">
        <f t="shared" ca="1" si="156"/>
        <v>1.00860547</v>
      </c>
      <c r="I532" s="13">
        <f t="shared" si="165"/>
        <v>5.0000000000000001E-3</v>
      </c>
      <c r="J532" s="35">
        <f t="shared" si="166"/>
        <v>44119</v>
      </c>
      <c r="K532" s="2">
        <f t="shared" si="167"/>
        <v>111</v>
      </c>
      <c r="L532" s="18">
        <f t="shared" si="168"/>
        <v>112</v>
      </c>
      <c r="M532" s="12">
        <f t="shared" si="157"/>
        <v>1.0022191439999999</v>
      </c>
      <c r="N532" s="12">
        <f t="shared" ca="1" si="158"/>
        <v>1.0108437109999999</v>
      </c>
      <c r="O532" s="18">
        <f t="shared" si="169"/>
        <v>0</v>
      </c>
      <c r="P532" s="14">
        <f t="shared" ca="1" si="159"/>
        <v>10843.71099999</v>
      </c>
      <c r="Q532" s="21">
        <f t="shared" si="160"/>
        <v>0</v>
      </c>
      <c r="R532" s="14">
        <f t="shared" si="161"/>
        <v>0</v>
      </c>
      <c r="S532" s="4" t="str">
        <f t="shared" si="170"/>
        <v>J=</v>
      </c>
      <c r="T532" s="35">
        <f t="shared" si="171"/>
        <v>44484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3">
        <f t="shared" si="162"/>
        <v>44284</v>
      </c>
      <c r="B533" s="73">
        <f t="shared" ca="1" si="172"/>
        <v>1010843.71099999</v>
      </c>
      <c r="C533" s="7">
        <f t="shared" si="163"/>
        <v>1000000</v>
      </c>
      <c r="D533" s="13">
        <f ca="1">IF(A533&lt;$B$1,VLOOKUP(A533,[1]DI!$A$4:$B$15000,2,FALSE),0)</f>
        <v>2.6499999999999999E-2</v>
      </c>
      <c r="E533" s="14">
        <f t="shared" ca="1" si="155"/>
        <v>1.00010379</v>
      </c>
      <c r="F533" s="14">
        <f ca="1">(TRUNC(PRODUCT($E$12:$E532),16))</f>
        <v>1.0411247003006301</v>
      </c>
      <c r="G533" s="14">
        <f t="shared" ca="1" si="164"/>
        <v>1.0322417793904499</v>
      </c>
      <c r="H533" s="14">
        <f t="shared" ca="1" si="156"/>
        <v>1.00860547</v>
      </c>
      <c r="I533" s="13">
        <f t="shared" si="165"/>
        <v>5.0000000000000001E-3</v>
      </c>
      <c r="J533" s="35">
        <f t="shared" si="166"/>
        <v>44119</v>
      </c>
      <c r="K533" s="2">
        <f t="shared" si="167"/>
        <v>112</v>
      </c>
      <c r="L533" s="18">
        <f t="shared" si="168"/>
        <v>112</v>
      </c>
      <c r="M533" s="12">
        <f t="shared" si="157"/>
        <v>1.0022191439999999</v>
      </c>
      <c r="N533" s="12">
        <f t="shared" ca="1" si="158"/>
        <v>1.0108437109999999</v>
      </c>
      <c r="O533" s="18">
        <f t="shared" si="169"/>
        <v>0</v>
      </c>
      <c r="P533" s="14">
        <f t="shared" ca="1" si="159"/>
        <v>10843.71099999</v>
      </c>
      <c r="Q533" s="21">
        <f t="shared" si="160"/>
        <v>0</v>
      </c>
      <c r="R533" s="14">
        <f t="shared" si="161"/>
        <v>0</v>
      </c>
      <c r="S533" s="4" t="str">
        <f t="shared" si="170"/>
        <v>J=</v>
      </c>
      <c r="T533" s="35">
        <f t="shared" si="171"/>
        <v>44484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3">
        <f t="shared" si="162"/>
        <v>44285</v>
      </c>
      <c r="B534" s="73">
        <f t="shared" ca="1" si="172"/>
        <v>1010968.632</v>
      </c>
      <c r="C534" s="7">
        <f t="shared" si="163"/>
        <v>1000000</v>
      </c>
      <c r="D534" s="13">
        <f ca="1">IF(A534&lt;$B$1,VLOOKUP(A534,[1]DI!$A$4:$B$15000,2,FALSE),0)</f>
        <v>2.6499999999999999E-2</v>
      </c>
      <c r="E534" s="14">
        <f t="shared" ca="1" si="155"/>
        <v>1.00010379</v>
      </c>
      <c r="F534" s="14">
        <f ca="1">(TRUNC(PRODUCT($E$12:$E533),16))</f>
        <v>1.0412327586332799</v>
      </c>
      <c r="G534" s="14">
        <f t="shared" ca="1" si="164"/>
        <v>1.0322417793904499</v>
      </c>
      <c r="H534" s="14">
        <f t="shared" ca="1" si="156"/>
        <v>1.00871015</v>
      </c>
      <c r="I534" s="13">
        <f t="shared" si="165"/>
        <v>5.0000000000000001E-3</v>
      </c>
      <c r="J534" s="35">
        <f t="shared" si="166"/>
        <v>44119</v>
      </c>
      <c r="K534" s="2">
        <f t="shared" si="167"/>
        <v>113</v>
      </c>
      <c r="L534" s="18">
        <f t="shared" si="168"/>
        <v>113</v>
      </c>
      <c r="M534" s="12">
        <f t="shared" si="157"/>
        <v>1.00223898</v>
      </c>
      <c r="N534" s="12">
        <f t="shared" ca="1" si="158"/>
        <v>1.010968632</v>
      </c>
      <c r="O534" s="18">
        <f t="shared" si="169"/>
        <v>0</v>
      </c>
      <c r="P534" s="14">
        <f t="shared" ca="1" si="159"/>
        <v>10968.632</v>
      </c>
      <c r="Q534" s="21">
        <f t="shared" si="160"/>
        <v>0</v>
      </c>
      <c r="R534" s="14">
        <f t="shared" si="161"/>
        <v>0</v>
      </c>
      <c r="S534" s="4" t="str">
        <f t="shared" si="170"/>
        <v>J=</v>
      </c>
      <c r="T534" s="35">
        <f t="shared" si="171"/>
        <v>44484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3">
        <f t="shared" si="162"/>
        <v>44286</v>
      </c>
      <c r="B535" s="73">
        <f t="shared" ca="1" si="172"/>
        <v>1011093.567</v>
      </c>
      <c r="C535" s="7">
        <f t="shared" si="163"/>
        <v>1000000</v>
      </c>
      <c r="D535" s="13">
        <f ca="1">IF(A535&lt;$B$1,VLOOKUP(A535,[1]DI!$A$4:$B$15000,2,FALSE),0)</f>
        <v>2.6499999999999999E-2</v>
      </c>
      <c r="E535" s="14">
        <f t="shared" ca="1" si="155"/>
        <v>1.00010379</v>
      </c>
      <c r="F535" s="14">
        <f ca="1">(TRUNC(PRODUCT($E$12:$E534),16))</f>
        <v>1.0413408281812999</v>
      </c>
      <c r="G535" s="14">
        <f t="shared" ca="1" si="164"/>
        <v>1.0322417793904499</v>
      </c>
      <c r="H535" s="14">
        <f t="shared" ca="1" si="156"/>
        <v>1.0088148400000001</v>
      </c>
      <c r="I535" s="13">
        <f t="shared" si="165"/>
        <v>5.0000000000000001E-3</v>
      </c>
      <c r="J535" s="35">
        <f t="shared" si="166"/>
        <v>44119</v>
      </c>
      <c r="K535" s="2">
        <f t="shared" si="167"/>
        <v>114</v>
      </c>
      <c r="L535" s="18">
        <f t="shared" si="168"/>
        <v>114</v>
      </c>
      <c r="M535" s="12">
        <f t="shared" si="157"/>
        <v>1.0022588160000001</v>
      </c>
      <c r="N535" s="12">
        <f t="shared" ca="1" si="158"/>
        <v>1.0110935670000001</v>
      </c>
      <c r="O535" s="18">
        <f t="shared" si="169"/>
        <v>0</v>
      </c>
      <c r="P535" s="14">
        <f t="shared" ca="1" si="159"/>
        <v>11093.566999999999</v>
      </c>
      <c r="Q535" s="21">
        <f t="shared" si="160"/>
        <v>0</v>
      </c>
      <c r="R535" s="14">
        <f t="shared" si="161"/>
        <v>0</v>
      </c>
      <c r="S535" s="4" t="str">
        <f t="shared" si="170"/>
        <v>J=</v>
      </c>
      <c r="T535" s="35">
        <f t="shared" si="171"/>
        <v>44484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3">
        <f t="shared" si="162"/>
        <v>44287</v>
      </c>
      <c r="B536" s="73">
        <f t="shared" ca="1" si="172"/>
        <v>1011218.52799999</v>
      </c>
      <c r="C536" s="7">
        <f t="shared" si="163"/>
        <v>1000000</v>
      </c>
      <c r="D536" s="13">
        <f ca="1">IF(A536&lt;$B$1,VLOOKUP(A536,[1]DI!$A$4:$B$15000,2,FALSE),0)</f>
        <v>2.6499999999999999E-2</v>
      </c>
      <c r="E536" s="14">
        <f t="shared" ca="1" si="155"/>
        <v>1.00010379</v>
      </c>
      <c r="F536" s="14">
        <f ca="1">(TRUNC(PRODUCT($E$12:$E535),16))</f>
        <v>1.0414489089458501</v>
      </c>
      <c r="G536" s="14">
        <f t="shared" ca="1" si="164"/>
        <v>1.0322417793904499</v>
      </c>
      <c r="H536" s="14">
        <f t="shared" ca="1" si="156"/>
        <v>1.0089195500000001</v>
      </c>
      <c r="I536" s="13">
        <f t="shared" si="165"/>
        <v>5.0000000000000001E-3</v>
      </c>
      <c r="J536" s="35">
        <f t="shared" si="166"/>
        <v>44119</v>
      </c>
      <c r="K536" s="2">
        <f t="shared" si="167"/>
        <v>115</v>
      </c>
      <c r="L536" s="18">
        <f t="shared" si="168"/>
        <v>115</v>
      </c>
      <c r="M536" s="12">
        <f t="shared" si="157"/>
        <v>1.0022786530000001</v>
      </c>
      <c r="N536" s="12">
        <f t="shared" ca="1" si="158"/>
        <v>1.0112185279999999</v>
      </c>
      <c r="O536" s="18">
        <f t="shared" si="169"/>
        <v>0</v>
      </c>
      <c r="P536" s="14">
        <f t="shared" ca="1" si="159"/>
        <v>11218.527999989999</v>
      </c>
      <c r="Q536" s="21">
        <f t="shared" si="160"/>
        <v>0</v>
      </c>
      <c r="R536" s="14">
        <f t="shared" si="161"/>
        <v>0</v>
      </c>
      <c r="S536" s="4" t="str">
        <f t="shared" si="170"/>
        <v>J=</v>
      </c>
      <c r="T536" s="35">
        <f t="shared" si="171"/>
        <v>44484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3">
        <f t="shared" si="162"/>
        <v>44288</v>
      </c>
      <c r="B537" s="73">
        <f t="shared" ca="1" si="172"/>
        <v>1011343.492</v>
      </c>
      <c r="C537" s="7">
        <f t="shared" si="163"/>
        <v>1000000</v>
      </c>
      <c r="D537" s="13">
        <f ca="1">IF(A537&lt;$B$1,VLOOKUP(A537,[1]DI!$A$4:$B$15000,2,FALSE),0)</f>
        <v>0</v>
      </c>
      <c r="E537" s="14">
        <f t="shared" ca="1" si="155"/>
        <v>1</v>
      </c>
      <c r="F537" s="14">
        <f ca="1">(TRUNC(PRODUCT($E$12:$E536),16))</f>
        <v>1.0415570009281101</v>
      </c>
      <c r="G537" s="14">
        <f t="shared" ca="1" si="164"/>
        <v>1.0322417793904499</v>
      </c>
      <c r="H537" s="14">
        <f t="shared" ca="1" si="156"/>
        <v>1.0090242599999999</v>
      </c>
      <c r="I537" s="13">
        <f t="shared" si="165"/>
        <v>5.0000000000000001E-3</v>
      </c>
      <c r="J537" s="35">
        <f t="shared" si="166"/>
        <v>44119</v>
      </c>
      <c r="K537" s="2">
        <f t="shared" si="167"/>
        <v>115</v>
      </c>
      <c r="L537" s="18">
        <f t="shared" si="168"/>
        <v>116</v>
      </c>
      <c r="M537" s="12">
        <f t="shared" si="157"/>
        <v>1.00229849</v>
      </c>
      <c r="N537" s="12">
        <f t="shared" ca="1" si="158"/>
        <v>1.011343492</v>
      </c>
      <c r="O537" s="18">
        <f t="shared" si="169"/>
        <v>0</v>
      </c>
      <c r="P537" s="14">
        <f t="shared" ca="1" si="159"/>
        <v>11343.492</v>
      </c>
      <c r="Q537" s="21">
        <f t="shared" si="160"/>
        <v>0</v>
      </c>
      <c r="R537" s="14">
        <f t="shared" si="161"/>
        <v>0</v>
      </c>
      <c r="S537" s="4" t="str">
        <f t="shared" si="170"/>
        <v>J=</v>
      </c>
      <c r="T537" s="35">
        <f t="shared" si="171"/>
        <v>44484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3">
        <f t="shared" si="162"/>
        <v>44289</v>
      </c>
      <c r="B538" s="73">
        <f t="shared" ca="1" si="172"/>
        <v>1011343.492</v>
      </c>
      <c r="C538" s="7">
        <f t="shared" si="163"/>
        <v>1000000</v>
      </c>
      <c r="D538" s="13">
        <f ca="1">IF(A538&lt;$B$1,VLOOKUP(A538,[1]DI!$A$4:$B$15000,2,FALSE),0)</f>
        <v>0</v>
      </c>
      <c r="E538" s="14">
        <f t="shared" ca="1" si="155"/>
        <v>1</v>
      </c>
      <c r="F538" s="14">
        <f ca="1">(TRUNC(PRODUCT($E$12:$E537),16))</f>
        <v>1.0415570009281101</v>
      </c>
      <c r="G538" s="14">
        <f t="shared" ca="1" si="164"/>
        <v>1.0322417793904499</v>
      </c>
      <c r="H538" s="14">
        <f t="shared" ca="1" si="156"/>
        <v>1.0090242599999999</v>
      </c>
      <c r="I538" s="13">
        <f t="shared" si="165"/>
        <v>5.0000000000000001E-3</v>
      </c>
      <c r="J538" s="35">
        <f t="shared" si="166"/>
        <v>44119</v>
      </c>
      <c r="K538" s="2">
        <f t="shared" si="167"/>
        <v>115</v>
      </c>
      <c r="L538" s="18">
        <f t="shared" si="168"/>
        <v>116</v>
      </c>
      <c r="M538" s="12">
        <f t="shared" si="157"/>
        <v>1.00229849</v>
      </c>
      <c r="N538" s="12">
        <f t="shared" ca="1" si="158"/>
        <v>1.011343492</v>
      </c>
      <c r="O538" s="18">
        <f t="shared" si="169"/>
        <v>0</v>
      </c>
      <c r="P538" s="14">
        <f t="shared" ca="1" si="159"/>
        <v>11343.492</v>
      </c>
      <c r="Q538" s="21">
        <f t="shared" si="160"/>
        <v>0</v>
      </c>
      <c r="R538" s="14">
        <f t="shared" si="161"/>
        <v>0</v>
      </c>
      <c r="S538" s="4" t="str">
        <f t="shared" si="170"/>
        <v>J=</v>
      </c>
      <c r="T538" s="35">
        <f t="shared" si="171"/>
        <v>44484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3">
        <f t="shared" si="162"/>
        <v>44290</v>
      </c>
      <c r="B539" s="73">
        <f t="shared" ca="1" si="172"/>
        <v>1011343.492</v>
      </c>
      <c r="C539" s="7">
        <f t="shared" si="163"/>
        <v>1000000</v>
      </c>
      <c r="D539" s="13">
        <f ca="1">IF(A539&lt;$B$1,VLOOKUP(A539,[1]DI!$A$4:$B$15000,2,FALSE),0)</f>
        <v>0</v>
      </c>
      <c r="E539" s="14">
        <f t="shared" ca="1" si="155"/>
        <v>1</v>
      </c>
      <c r="F539" s="14">
        <f ca="1">(TRUNC(PRODUCT($E$12:$E538),16))</f>
        <v>1.0415570009281101</v>
      </c>
      <c r="G539" s="14">
        <f t="shared" ca="1" si="164"/>
        <v>1.0322417793904499</v>
      </c>
      <c r="H539" s="14">
        <f t="shared" ca="1" si="156"/>
        <v>1.0090242599999999</v>
      </c>
      <c r="I539" s="13">
        <f t="shared" si="165"/>
        <v>5.0000000000000001E-3</v>
      </c>
      <c r="J539" s="35">
        <f t="shared" si="166"/>
        <v>44119</v>
      </c>
      <c r="K539" s="2">
        <f t="shared" si="167"/>
        <v>115</v>
      </c>
      <c r="L539" s="18">
        <f t="shared" si="168"/>
        <v>116</v>
      </c>
      <c r="M539" s="12">
        <f t="shared" si="157"/>
        <v>1.00229849</v>
      </c>
      <c r="N539" s="12">
        <f t="shared" ca="1" si="158"/>
        <v>1.011343492</v>
      </c>
      <c r="O539" s="18">
        <f t="shared" si="169"/>
        <v>0</v>
      </c>
      <c r="P539" s="14">
        <f t="shared" ca="1" si="159"/>
        <v>11343.492</v>
      </c>
      <c r="Q539" s="21">
        <f t="shared" si="160"/>
        <v>0</v>
      </c>
      <c r="R539" s="14">
        <f t="shared" si="161"/>
        <v>0</v>
      </c>
      <c r="S539" s="4" t="str">
        <f t="shared" si="170"/>
        <v>J=</v>
      </c>
      <c r="T539" s="35">
        <f t="shared" si="171"/>
        <v>44484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3">
        <f t="shared" si="162"/>
        <v>44291</v>
      </c>
      <c r="B540" s="73">
        <f t="shared" ca="1" si="172"/>
        <v>1011343.492</v>
      </c>
      <c r="C540" s="7">
        <f t="shared" si="163"/>
        <v>1000000</v>
      </c>
      <c r="D540" s="13">
        <f ca="1">IF(A540&lt;$B$1,VLOOKUP(A540,[1]DI!$A$4:$B$15000,2,FALSE),0)</f>
        <v>2.6499999999999999E-2</v>
      </c>
      <c r="E540" s="14">
        <f t="shared" ca="1" si="155"/>
        <v>1.00010379</v>
      </c>
      <c r="F540" s="14">
        <f ca="1">(TRUNC(PRODUCT($E$12:$E539),16))</f>
        <v>1.0415570009281101</v>
      </c>
      <c r="G540" s="14">
        <f t="shared" ca="1" si="164"/>
        <v>1.0322417793904499</v>
      </c>
      <c r="H540" s="14">
        <f t="shared" ca="1" si="156"/>
        <v>1.0090242599999999</v>
      </c>
      <c r="I540" s="13">
        <f t="shared" si="165"/>
        <v>5.0000000000000001E-3</v>
      </c>
      <c r="J540" s="35">
        <f t="shared" si="166"/>
        <v>44119</v>
      </c>
      <c r="K540" s="2">
        <f t="shared" si="167"/>
        <v>116</v>
      </c>
      <c r="L540" s="18">
        <f t="shared" si="168"/>
        <v>116</v>
      </c>
      <c r="M540" s="12">
        <f t="shared" si="157"/>
        <v>1.00229849</v>
      </c>
      <c r="N540" s="12">
        <f t="shared" ca="1" si="158"/>
        <v>1.011343492</v>
      </c>
      <c r="O540" s="18">
        <f t="shared" si="169"/>
        <v>0</v>
      </c>
      <c r="P540" s="14">
        <f t="shared" ca="1" si="159"/>
        <v>11343.492</v>
      </c>
      <c r="Q540" s="21">
        <f t="shared" si="160"/>
        <v>0</v>
      </c>
      <c r="R540" s="14">
        <f t="shared" si="161"/>
        <v>0</v>
      </c>
      <c r="S540" s="4" t="str">
        <f t="shared" si="170"/>
        <v>J=</v>
      </c>
      <c r="T540" s="35">
        <f t="shared" si="171"/>
        <v>44484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3">
        <f t="shared" si="162"/>
        <v>44292</v>
      </c>
      <c r="B541" s="73">
        <f t="shared" ca="1" si="172"/>
        <v>1011468.481</v>
      </c>
      <c r="C541" s="7">
        <f t="shared" si="163"/>
        <v>1000000</v>
      </c>
      <c r="D541" s="13">
        <f ca="1">IF(A541&lt;$B$1,VLOOKUP(A541,[1]DI!$A$4:$B$15000,2,FALSE),0)</f>
        <v>2.6499999999999999E-2</v>
      </c>
      <c r="E541" s="14">
        <f t="shared" ca="1" si="155"/>
        <v>1.00010379</v>
      </c>
      <c r="F541" s="14">
        <f ca="1">(TRUNC(PRODUCT($E$12:$E540),16))</f>
        <v>1.04166510412924</v>
      </c>
      <c r="G541" s="14">
        <f t="shared" ca="1" si="164"/>
        <v>1.0322417793904499</v>
      </c>
      <c r="H541" s="14">
        <f t="shared" ca="1" si="156"/>
        <v>1.00912899</v>
      </c>
      <c r="I541" s="13">
        <f t="shared" si="165"/>
        <v>5.0000000000000001E-3</v>
      </c>
      <c r="J541" s="35">
        <f t="shared" si="166"/>
        <v>44119</v>
      </c>
      <c r="K541" s="2">
        <f t="shared" si="167"/>
        <v>117</v>
      </c>
      <c r="L541" s="18">
        <f t="shared" si="168"/>
        <v>117</v>
      </c>
      <c r="M541" s="12">
        <f t="shared" si="157"/>
        <v>1.002318327</v>
      </c>
      <c r="N541" s="12">
        <f t="shared" ca="1" si="158"/>
        <v>1.0114684810000001</v>
      </c>
      <c r="O541" s="18">
        <f t="shared" si="169"/>
        <v>0</v>
      </c>
      <c r="P541" s="14">
        <f t="shared" ca="1" si="159"/>
        <v>11468.481</v>
      </c>
      <c r="Q541" s="21">
        <f t="shared" si="160"/>
        <v>0</v>
      </c>
      <c r="R541" s="14">
        <f t="shared" si="161"/>
        <v>0</v>
      </c>
      <c r="S541" s="4" t="str">
        <f t="shared" si="170"/>
        <v>J=</v>
      </c>
      <c r="T541" s="35">
        <f t="shared" si="171"/>
        <v>44484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3">
        <f t="shared" si="162"/>
        <v>44293</v>
      </c>
      <c r="B542" s="73">
        <f t="shared" ca="1" si="172"/>
        <v>1011593.48499999</v>
      </c>
      <c r="C542" s="7">
        <f t="shared" si="163"/>
        <v>1000000</v>
      </c>
      <c r="D542" s="13">
        <f ca="1">IF(A542&lt;$B$1,VLOOKUP(A542,[1]DI!$A$4:$B$15000,2,FALSE),0)</f>
        <v>2.6499999999999999E-2</v>
      </c>
      <c r="E542" s="14">
        <f t="shared" ca="1" si="155"/>
        <v>1.00010379</v>
      </c>
      <c r="F542" s="14">
        <f ca="1">(TRUNC(PRODUCT($E$12:$E541),16))</f>
        <v>1.0417732185504001</v>
      </c>
      <c r="G542" s="14">
        <f t="shared" ca="1" si="164"/>
        <v>1.0322417793904499</v>
      </c>
      <c r="H542" s="14">
        <f t="shared" ca="1" si="156"/>
        <v>1.0092337300000001</v>
      </c>
      <c r="I542" s="13">
        <f t="shared" si="165"/>
        <v>5.0000000000000001E-3</v>
      </c>
      <c r="J542" s="35">
        <f t="shared" si="166"/>
        <v>44119</v>
      </c>
      <c r="K542" s="2">
        <f t="shared" si="167"/>
        <v>118</v>
      </c>
      <c r="L542" s="18">
        <f t="shared" si="168"/>
        <v>118</v>
      </c>
      <c r="M542" s="12">
        <f t="shared" si="157"/>
        <v>1.0023381650000001</v>
      </c>
      <c r="N542" s="12">
        <f t="shared" ca="1" si="158"/>
        <v>1.0115934849999999</v>
      </c>
      <c r="O542" s="18">
        <f t="shared" si="169"/>
        <v>0</v>
      </c>
      <c r="P542" s="14">
        <f t="shared" ca="1" si="159"/>
        <v>11593.48499999</v>
      </c>
      <c r="Q542" s="21">
        <f t="shared" si="160"/>
        <v>0</v>
      </c>
      <c r="R542" s="14">
        <f t="shared" si="161"/>
        <v>0</v>
      </c>
      <c r="S542" s="4" t="str">
        <f t="shared" si="170"/>
        <v>J=</v>
      </c>
      <c r="T542" s="35">
        <f t="shared" si="171"/>
        <v>44484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3">
        <f t="shared" si="162"/>
        <v>44294</v>
      </c>
      <c r="B543" s="73">
        <f t="shared" ca="1" si="172"/>
        <v>1011718.504</v>
      </c>
      <c r="C543" s="7">
        <f t="shared" si="163"/>
        <v>1000000</v>
      </c>
      <c r="D543" s="13">
        <f ca="1">IF(A543&lt;$B$1,VLOOKUP(A543,[1]DI!$A$4:$B$15000,2,FALSE),0)</f>
        <v>2.6499999999999999E-2</v>
      </c>
      <c r="E543" s="14">
        <f t="shared" ca="1" si="155"/>
        <v>1.00010379</v>
      </c>
      <c r="F543" s="14">
        <f ca="1">(TRUNC(PRODUCT($E$12:$E542),16))</f>
        <v>1.0418813441927499</v>
      </c>
      <c r="G543" s="14">
        <f t="shared" ca="1" si="164"/>
        <v>1.0322417793904499</v>
      </c>
      <c r="H543" s="14">
        <f t="shared" ca="1" si="156"/>
        <v>1.00933848</v>
      </c>
      <c r="I543" s="13">
        <f t="shared" si="165"/>
        <v>5.0000000000000001E-3</v>
      </c>
      <c r="J543" s="35">
        <f t="shared" si="166"/>
        <v>44119</v>
      </c>
      <c r="K543" s="2">
        <f t="shared" si="167"/>
        <v>119</v>
      </c>
      <c r="L543" s="18">
        <f t="shared" si="168"/>
        <v>119</v>
      </c>
      <c r="M543" s="12">
        <f t="shared" si="157"/>
        <v>1.002358004</v>
      </c>
      <c r="N543" s="12">
        <f t="shared" ca="1" si="158"/>
        <v>1.0117185040000001</v>
      </c>
      <c r="O543" s="18">
        <f t="shared" si="169"/>
        <v>0</v>
      </c>
      <c r="P543" s="14">
        <f t="shared" ca="1" si="159"/>
        <v>11718.504000000001</v>
      </c>
      <c r="Q543" s="21">
        <f t="shared" si="160"/>
        <v>0</v>
      </c>
      <c r="R543" s="14">
        <f t="shared" si="161"/>
        <v>0</v>
      </c>
      <c r="S543" s="4" t="str">
        <f t="shared" si="170"/>
        <v>J=</v>
      </c>
      <c r="T543" s="35">
        <f t="shared" si="171"/>
        <v>44484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3">
        <f t="shared" si="162"/>
        <v>44295</v>
      </c>
      <c r="B544" s="73">
        <f t="shared" ca="1" si="172"/>
        <v>1011843.52699999</v>
      </c>
      <c r="C544" s="7">
        <f t="shared" si="163"/>
        <v>1000000</v>
      </c>
      <c r="D544" s="13">
        <f ca="1">IF(A544&lt;$B$1,VLOOKUP(A544,[1]DI!$A$4:$B$15000,2,FALSE),0)</f>
        <v>2.6499999999999999E-2</v>
      </c>
      <c r="E544" s="14">
        <f t="shared" ca="1" si="155"/>
        <v>1.00010379</v>
      </c>
      <c r="F544" s="14">
        <f ca="1">(TRUNC(PRODUCT($E$12:$E543),16))</f>
        <v>1.0419894810574599</v>
      </c>
      <c r="G544" s="14">
        <f t="shared" ca="1" si="164"/>
        <v>1.0322417793904499</v>
      </c>
      <c r="H544" s="14">
        <f t="shared" ca="1" si="156"/>
        <v>1.00944323</v>
      </c>
      <c r="I544" s="13">
        <f t="shared" si="165"/>
        <v>5.0000000000000001E-3</v>
      </c>
      <c r="J544" s="35">
        <f t="shared" si="166"/>
        <v>44119</v>
      </c>
      <c r="K544" s="2">
        <f t="shared" si="167"/>
        <v>120</v>
      </c>
      <c r="L544" s="18">
        <f t="shared" si="168"/>
        <v>120</v>
      </c>
      <c r="M544" s="12">
        <f t="shared" si="157"/>
        <v>1.002377842</v>
      </c>
      <c r="N544" s="12">
        <f t="shared" ca="1" si="158"/>
        <v>1.0118435269999999</v>
      </c>
      <c r="O544" s="18">
        <f t="shared" si="169"/>
        <v>0</v>
      </c>
      <c r="P544" s="14">
        <f t="shared" ca="1" si="159"/>
        <v>11843.526999989999</v>
      </c>
      <c r="Q544" s="21">
        <f t="shared" si="160"/>
        <v>0</v>
      </c>
      <c r="R544" s="14">
        <f t="shared" si="161"/>
        <v>0</v>
      </c>
      <c r="S544" s="4" t="str">
        <f t="shared" si="170"/>
        <v>J=</v>
      </c>
      <c r="T544" s="35">
        <f t="shared" si="171"/>
        <v>44484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3">
        <f t="shared" si="162"/>
        <v>44296</v>
      </c>
      <c r="B545" s="73">
        <f t="shared" ca="1" si="172"/>
        <v>1011968.58399999</v>
      </c>
      <c r="C545" s="7">
        <f t="shared" si="163"/>
        <v>1000000</v>
      </c>
      <c r="D545" s="13">
        <f ca="1">IF(A545&lt;$B$1,VLOOKUP(A545,[1]DI!$A$4:$B$15000,2,FALSE),0)</f>
        <v>0</v>
      </c>
      <c r="E545" s="14">
        <f t="shared" ca="1" si="155"/>
        <v>1</v>
      </c>
      <c r="F545" s="14">
        <f ca="1">(TRUNC(PRODUCT($E$12:$E544),16))</f>
        <v>1.0420976291457</v>
      </c>
      <c r="G545" s="14">
        <f t="shared" ca="1" si="164"/>
        <v>1.0322417793904499</v>
      </c>
      <c r="H545" s="14">
        <f t="shared" ca="1" si="156"/>
        <v>1.0095480100000001</v>
      </c>
      <c r="I545" s="13">
        <f t="shared" si="165"/>
        <v>5.0000000000000001E-3</v>
      </c>
      <c r="J545" s="35">
        <f t="shared" si="166"/>
        <v>44119</v>
      </c>
      <c r="K545" s="2">
        <f t="shared" si="167"/>
        <v>120</v>
      </c>
      <c r="L545" s="18">
        <f t="shared" si="168"/>
        <v>121</v>
      </c>
      <c r="M545" s="12">
        <f t="shared" si="157"/>
        <v>1.0023976809999999</v>
      </c>
      <c r="N545" s="12">
        <f t="shared" ca="1" si="158"/>
        <v>1.0119685839999999</v>
      </c>
      <c r="O545" s="18">
        <f t="shared" si="169"/>
        <v>0</v>
      </c>
      <c r="P545" s="14">
        <f t="shared" ca="1" si="159"/>
        <v>11968.58399999</v>
      </c>
      <c r="Q545" s="21">
        <f t="shared" si="160"/>
        <v>0</v>
      </c>
      <c r="R545" s="14">
        <f t="shared" si="161"/>
        <v>0</v>
      </c>
      <c r="S545" s="4" t="str">
        <f t="shared" si="170"/>
        <v>J=</v>
      </c>
      <c r="T545" s="35">
        <f t="shared" si="171"/>
        <v>44484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3">
        <f t="shared" si="162"/>
        <v>44297</v>
      </c>
      <c r="B546" s="73">
        <f t="shared" ca="1" si="172"/>
        <v>1011968.58399999</v>
      </c>
      <c r="C546" s="7">
        <f t="shared" si="163"/>
        <v>1000000</v>
      </c>
      <c r="D546" s="13">
        <f ca="1">IF(A546&lt;$B$1,VLOOKUP(A546,[1]DI!$A$4:$B$15000,2,FALSE),0)</f>
        <v>0</v>
      </c>
      <c r="E546" s="14">
        <f t="shared" ca="1" si="155"/>
        <v>1</v>
      </c>
      <c r="F546" s="14">
        <f ca="1">(TRUNC(PRODUCT($E$12:$E545),16))</f>
        <v>1.0420976291457</v>
      </c>
      <c r="G546" s="14">
        <f t="shared" ca="1" si="164"/>
        <v>1.0322417793904499</v>
      </c>
      <c r="H546" s="14">
        <f t="shared" ca="1" si="156"/>
        <v>1.0095480100000001</v>
      </c>
      <c r="I546" s="13">
        <f t="shared" si="165"/>
        <v>5.0000000000000001E-3</v>
      </c>
      <c r="J546" s="35">
        <f t="shared" si="166"/>
        <v>44119</v>
      </c>
      <c r="K546" s="2">
        <f t="shared" si="167"/>
        <v>120</v>
      </c>
      <c r="L546" s="18">
        <f t="shared" si="168"/>
        <v>121</v>
      </c>
      <c r="M546" s="12">
        <f t="shared" si="157"/>
        <v>1.0023976809999999</v>
      </c>
      <c r="N546" s="12">
        <f t="shared" ca="1" si="158"/>
        <v>1.0119685839999999</v>
      </c>
      <c r="O546" s="18">
        <f t="shared" si="169"/>
        <v>0</v>
      </c>
      <c r="P546" s="14">
        <f t="shared" ca="1" si="159"/>
        <v>11968.58399999</v>
      </c>
      <c r="Q546" s="21">
        <f t="shared" si="160"/>
        <v>0</v>
      </c>
      <c r="R546" s="14">
        <f t="shared" si="161"/>
        <v>0</v>
      </c>
      <c r="S546" s="4" t="str">
        <f t="shared" si="170"/>
        <v>J=</v>
      </c>
      <c r="T546" s="35">
        <f t="shared" si="171"/>
        <v>44484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3">
        <f t="shared" si="162"/>
        <v>44298</v>
      </c>
      <c r="B547" s="73">
        <f t="shared" ca="1" si="172"/>
        <v>1011968.58399999</v>
      </c>
      <c r="C547" s="7">
        <f t="shared" si="163"/>
        <v>1000000</v>
      </c>
      <c r="D547" s="13">
        <f ca="1">IF(A547&lt;$B$1,VLOOKUP(A547,[1]DI!$A$4:$B$15000,2,FALSE),0)</f>
        <v>2.6499999999999999E-2</v>
      </c>
      <c r="E547" s="14">
        <f t="shared" ca="1" si="155"/>
        <v>1.00010379</v>
      </c>
      <c r="F547" s="14">
        <f ca="1">(TRUNC(PRODUCT($E$12:$E546),16))</f>
        <v>1.0420976291457</v>
      </c>
      <c r="G547" s="14">
        <f t="shared" ca="1" si="164"/>
        <v>1.0322417793904499</v>
      </c>
      <c r="H547" s="14">
        <f t="shared" ca="1" si="156"/>
        <v>1.0095480100000001</v>
      </c>
      <c r="I547" s="13">
        <f t="shared" si="165"/>
        <v>5.0000000000000001E-3</v>
      </c>
      <c r="J547" s="35">
        <f t="shared" si="166"/>
        <v>44119</v>
      </c>
      <c r="K547" s="2">
        <f t="shared" si="167"/>
        <v>121</v>
      </c>
      <c r="L547" s="18">
        <f t="shared" si="168"/>
        <v>121</v>
      </c>
      <c r="M547" s="12">
        <f t="shared" si="157"/>
        <v>1.0023976809999999</v>
      </c>
      <c r="N547" s="12">
        <f t="shared" ca="1" si="158"/>
        <v>1.0119685839999999</v>
      </c>
      <c r="O547" s="18">
        <f t="shared" si="169"/>
        <v>0</v>
      </c>
      <c r="P547" s="14">
        <f t="shared" ca="1" si="159"/>
        <v>11968.58399999</v>
      </c>
      <c r="Q547" s="21">
        <f t="shared" si="160"/>
        <v>0</v>
      </c>
      <c r="R547" s="14">
        <f t="shared" si="161"/>
        <v>0</v>
      </c>
      <c r="S547" s="4" t="str">
        <f t="shared" si="170"/>
        <v>J=</v>
      </c>
      <c r="T547" s="35">
        <f t="shared" si="171"/>
        <v>44484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3">
        <f t="shared" si="162"/>
        <v>44299</v>
      </c>
      <c r="B548" s="73">
        <f t="shared" ca="1" si="172"/>
        <v>1012093.64699999</v>
      </c>
      <c r="C548" s="7">
        <f t="shared" si="163"/>
        <v>1000000</v>
      </c>
      <c r="D548" s="13">
        <f ca="1">IF(A548&lt;$B$1,VLOOKUP(A548,[1]DI!$A$4:$B$15000,2,FALSE),0)</f>
        <v>2.6499999999999999E-2</v>
      </c>
      <c r="E548" s="14">
        <f t="shared" ca="1" si="155"/>
        <v>1.00010379</v>
      </c>
      <c r="F548" s="14">
        <f ca="1">(TRUNC(PRODUCT($E$12:$E547),16))</f>
        <v>1.04220578845863</v>
      </c>
      <c r="G548" s="14">
        <f t="shared" ca="1" si="164"/>
        <v>1.0322417793904499</v>
      </c>
      <c r="H548" s="14">
        <f t="shared" ca="1" si="156"/>
        <v>1.0096527900000001</v>
      </c>
      <c r="I548" s="13">
        <f t="shared" si="165"/>
        <v>5.0000000000000001E-3</v>
      </c>
      <c r="J548" s="35">
        <f t="shared" si="166"/>
        <v>44119</v>
      </c>
      <c r="K548" s="2">
        <f t="shared" si="167"/>
        <v>122</v>
      </c>
      <c r="L548" s="18">
        <f t="shared" si="168"/>
        <v>122</v>
      </c>
      <c r="M548" s="12">
        <f t="shared" si="157"/>
        <v>1.0024175209999999</v>
      </c>
      <c r="N548" s="12">
        <f t="shared" ca="1" si="158"/>
        <v>1.0120936469999999</v>
      </c>
      <c r="O548" s="18">
        <f t="shared" si="169"/>
        <v>0</v>
      </c>
      <c r="P548" s="14">
        <f t="shared" ca="1" si="159"/>
        <v>12093.64699999</v>
      </c>
      <c r="Q548" s="21">
        <f t="shared" si="160"/>
        <v>0</v>
      </c>
      <c r="R548" s="14">
        <f t="shared" si="161"/>
        <v>0</v>
      </c>
      <c r="S548" s="4" t="str">
        <f t="shared" si="170"/>
        <v>J=</v>
      </c>
      <c r="T548" s="35">
        <f t="shared" si="171"/>
        <v>44484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3">
        <f t="shared" si="162"/>
        <v>44300</v>
      </c>
      <c r="B549" s="73">
        <f t="shared" ca="1" si="172"/>
        <v>1012218.724</v>
      </c>
      <c r="C549" s="7">
        <f t="shared" si="163"/>
        <v>1000000</v>
      </c>
      <c r="D549" s="13">
        <f ca="1">IF(A549&lt;$B$1,VLOOKUP(A549,[1]DI!$A$4:$B$15000,2,FALSE),0)</f>
        <v>2.6499999999999999E-2</v>
      </c>
      <c r="E549" s="14">
        <f t="shared" ca="1" si="155"/>
        <v>1.00010379</v>
      </c>
      <c r="F549" s="14">
        <f ca="1">(TRUNC(PRODUCT($E$12:$E548),16))</f>
        <v>1.04231395899742</v>
      </c>
      <c r="G549" s="14">
        <f t="shared" ca="1" si="164"/>
        <v>1.0322417793904499</v>
      </c>
      <c r="H549" s="14">
        <f t="shared" ca="1" si="156"/>
        <v>1.00975758</v>
      </c>
      <c r="I549" s="13">
        <f t="shared" si="165"/>
        <v>5.0000000000000001E-3</v>
      </c>
      <c r="J549" s="35">
        <f t="shared" si="166"/>
        <v>44119</v>
      </c>
      <c r="K549" s="2">
        <f t="shared" si="167"/>
        <v>123</v>
      </c>
      <c r="L549" s="18">
        <f t="shared" si="168"/>
        <v>123</v>
      </c>
      <c r="M549" s="12">
        <f t="shared" si="157"/>
        <v>1.0024373609999999</v>
      </c>
      <c r="N549" s="12">
        <f t="shared" ca="1" si="158"/>
        <v>1.012218724</v>
      </c>
      <c r="O549" s="18">
        <f t="shared" si="169"/>
        <v>0</v>
      </c>
      <c r="P549" s="14">
        <f t="shared" ca="1" si="159"/>
        <v>12218.724</v>
      </c>
      <c r="Q549" s="21">
        <f t="shared" si="160"/>
        <v>0</v>
      </c>
      <c r="R549" s="14">
        <f t="shared" si="161"/>
        <v>0</v>
      </c>
      <c r="S549" s="4" t="str">
        <f t="shared" si="170"/>
        <v>J=</v>
      </c>
      <c r="T549" s="35">
        <f t="shared" si="171"/>
        <v>44484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3">
        <f t="shared" si="162"/>
        <v>44301</v>
      </c>
      <c r="B550" s="73">
        <f t="shared" ca="1" si="172"/>
        <v>1012343.81499999</v>
      </c>
      <c r="C550" s="7">
        <f t="shared" si="163"/>
        <v>1000000</v>
      </c>
      <c r="D550" s="13">
        <f ca="1">IF(A550&lt;$B$1,VLOOKUP(A550,[1]DI!$A$4:$B$15000,2,FALSE),0)</f>
        <v>2.6499999999999999E-2</v>
      </c>
      <c r="E550" s="14">
        <f t="shared" ca="1" si="155"/>
        <v>1.00010379</v>
      </c>
      <c r="F550" s="14">
        <f ca="1">(TRUNC(PRODUCT($E$12:$E549),16))</f>
        <v>1.0424221407632199</v>
      </c>
      <c r="G550" s="14">
        <f t="shared" ca="1" si="164"/>
        <v>1.0322417793904499</v>
      </c>
      <c r="H550" s="14">
        <f t="shared" ca="1" si="156"/>
        <v>1.0098623799999999</v>
      </c>
      <c r="I550" s="13">
        <f t="shared" si="165"/>
        <v>5.0000000000000001E-3</v>
      </c>
      <c r="J550" s="35">
        <f t="shared" si="166"/>
        <v>44119</v>
      </c>
      <c r="K550" s="2">
        <f t="shared" si="167"/>
        <v>124</v>
      </c>
      <c r="L550" s="18">
        <f t="shared" si="168"/>
        <v>124</v>
      </c>
      <c r="M550" s="12">
        <f t="shared" si="157"/>
        <v>1.0024572009999999</v>
      </c>
      <c r="N550" s="12">
        <f t="shared" ca="1" si="158"/>
        <v>1.0123438149999999</v>
      </c>
      <c r="O550" s="18">
        <f t="shared" si="169"/>
        <v>0</v>
      </c>
      <c r="P550" s="14">
        <f t="shared" ca="1" si="159"/>
        <v>12343.81499999</v>
      </c>
      <c r="Q550" s="21">
        <f t="shared" si="160"/>
        <v>0</v>
      </c>
      <c r="R550" s="14">
        <f t="shared" si="161"/>
        <v>0</v>
      </c>
      <c r="S550" s="4" t="str">
        <f t="shared" si="170"/>
        <v>J=</v>
      </c>
      <c r="T550" s="35">
        <f t="shared" si="171"/>
        <v>44484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3">
        <f t="shared" si="162"/>
        <v>44302</v>
      </c>
      <c r="B551" s="73">
        <f t="shared" ca="1" si="172"/>
        <v>1012468.921</v>
      </c>
      <c r="C551" s="7">
        <f t="shared" si="163"/>
        <v>1000000</v>
      </c>
      <c r="D551" s="13">
        <f ca="1">IF(A551&lt;$B$1,VLOOKUP(A551,[1]DI!$A$4:$B$15000,2,FALSE),0)</f>
        <v>2.6499999999999999E-2</v>
      </c>
      <c r="E551" s="14">
        <f t="shared" ca="1" si="155"/>
        <v>1.00010379</v>
      </c>
      <c r="F551" s="14">
        <f ca="1">(TRUNC(PRODUCT($E$12:$E550),16))</f>
        <v>1.04253033375721</v>
      </c>
      <c r="G551" s="14">
        <f t="shared" ca="1" si="164"/>
        <v>1.0322417793904499</v>
      </c>
      <c r="H551" s="14">
        <f t="shared" ca="1" si="156"/>
        <v>1.00996719</v>
      </c>
      <c r="I551" s="13">
        <f t="shared" si="165"/>
        <v>5.0000000000000001E-3</v>
      </c>
      <c r="J551" s="35">
        <f t="shared" si="166"/>
        <v>44119</v>
      </c>
      <c r="K551" s="2">
        <f t="shared" si="167"/>
        <v>125</v>
      </c>
      <c r="L551" s="18">
        <f t="shared" si="168"/>
        <v>125</v>
      </c>
      <c r="M551" s="12">
        <f t="shared" si="157"/>
        <v>1.002477042</v>
      </c>
      <c r="N551" s="12">
        <f t="shared" ca="1" si="158"/>
        <v>1.012468921</v>
      </c>
      <c r="O551" s="18">
        <f t="shared" si="169"/>
        <v>0</v>
      </c>
      <c r="P551" s="14">
        <f t="shared" ca="1" si="159"/>
        <v>12468.921</v>
      </c>
      <c r="Q551" s="21">
        <f t="shared" si="160"/>
        <v>0</v>
      </c>
      <c r="R551" s="14">
        <f t="shared" si="161"/>
        <v>0</v>
      </c>
      <c r="S551" s="4" t="str">
        <f t="shared" si="170"/>
        <v>J=</v>
      </c>
      <c r="T551" s="35">
        <f t="shared" si="171"/>
        <v>44484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3">
        <f t="shared" si="162"/>
        <v>44303</v>
      </c>
      <c r="B552" s="73">
        <f t="shared" ca="1" si="172"/>
        <v>1012594.052</v>
      </c>
      <c r="C552" s="7">
        <f t="shared" si="163"/>
        <v>1000000</v>
      </c>
      <c r="D552" s="13">
        <f ca="1">IF(A552&lt;$B$1,VLOOKUP(A552,[1]DI!$A$4:$B$15000,2,FALSE),0)</f>
        <v>0</v>
      </c>
      <c r="E552" s="14">
        <f t="shared" ca="1" si="155"/>
        <v>1</v>
      </c>
      <c r="F552" s="14">
        <f ca="1">(TRUNC(PRODUCT($E$12:$E551),16))</f>
        <v>1.0426385379805501</v>
      </c>
      <c r="G552" s="14">
        <f t="shared" ca="1" si="164"/>
        <v>1.0322417793904499</v>
      </c>
      <c r="H552" s="14">
        <f t="shared" ca="1" si="156"/>
        <v>1.01007202</v>
      </c>
      <c r="I552" s="13">
        <f t="shared" si="165"/>
        <v>5.0000000000000001E-3</v>
      </c>
      <c r="J552" s="35">
        <f t="shared" si="166"/>
        <v>44119</v>
      </c>
      <c r="K552" s="2">
        <f t="shared" si="167"/>
        <v>125</v>
      </c>
      <c r="L552" s="18">
        <f t="shared" si="168"/>
        <v>126</v>
      </c>
      <c r="M552" s="12">
        <f t="shared" si="157"/>
        <v>1.0024968830000001</v>
      </c>
      <c r="N552" s="12">
        <f t="shared" ca="1" si="158"/>
        <v>1.0125940520000001</v>
      </c>
      <c r="O552" s="18">
        <f t="shared" si="169"/>
        <v>0</v>
      </c>
      <c r="P552" s="14">
        <f t="shared" ca="1" si="159"/>
        <v>12594.052</v>
      </c>
      <c r="Q552" s="21">
        <f t="shared" si="160"/>
        <v>0</v>
      </c>
      <c r="R552" s="14">
        <f t="shared" si="161"/>
        <v>0</v>
      </c>
      <c r="S552" s="4" t="str">
        <f t="shared" si="170"/>
        <v>J=</v>
      </c>
      <c r="T552" s="35">
        <f t="shared" si="171"/>
        <v>44484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3">
        <f t="shared" si="162"/>
        <v>44304</v>
      </c>
      <c r="B553" s="73">
        <f t="shared" ca="1" si="172"/>
        <v>1012594.052</v>
      </c>
      <c r="C553" s="7">
        <f t="shared" si="163"/>
        <v>1000000</v>
      </c>
      <c r="D553" s="13">
        <f ca="1">IF(A553&lt;$B$1,VLOOKUP(A553,[1]DI!$A$4:$B$15000,2,FALSE),0)</f>
        <v>0</v>
      </c>
      <c r="E553" s="14">
        <f t="shared" ca="1" si="155"/>
        <v>1</v>
      </c>
      <c r="F553" s="14">
        <f ca="1">(TRUNC(PRODUCT($E$12:$E552),16))</f>
        <v>1.0426385379805501</v>
      </c>
      <c r="G553" s="14">
        <f t="shared" ca="1" si="164"/>
        <v>1.0322417793904499</v>
      </c>
      <c r="H553" s="14">
        <f t="shared" ca="1" si="156"/>
        <v>1.01007202</v>
      </c>
      <c r="I553" s="13">
        <f t="shared" si="165"/>
        <v>5.0000000000000001E-3</v>
      </c>
      <c r="J553" s="35">
        <f t="shared" si="166"/>
        <v>44119</v>
      </c>
      <c r="K553" s="2">
        <f t="shared" si="167"/>
        <v>125</v>
      </c>
      <c r="L553" s="18">
        <f t="shared" si="168"/>
        <v>126</v>
      </c>
      <c r="M553" s="12">
        <f t="shared" si="157"/>
        <v>1.0024968830000001</v>
      </c>
      <c r="N553" s="12">
        <f t="shared" ca="1" si="158"/>
        <v>1.0125940520000001</v>
      </c>
      <c r="O553" s="18">
        <f t="shared" si="169"/>
        <v>0</v>
      </c>
      <c r="P553" s="14">
        <f t="shared" ca="1" si="159"/>
        <v>12594.052</v>
      </c>
      <c r="Q553" s="21">
        <f t="shared" si="160"/>
        <v>0</v>
      </c>
      <c r="R553" s="14">
        <f t="shared" si="161"/>
        <v>0</v>
      </c>
      <c r="S553" s="4" t="str">
        <f t="shared" si="170"/>
        <v>J=</v>
      </c>
      <c r="T553" s="35">
        <f t="shared" si="171"/>
        <v>44484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3">
        <f t="shared" si="162"/>
        <v>44305</v>
      </c>
      <c r="B554" s="73">
        <f t="shared" ca="1" si="172"/>
        <v>1012594.052</v>
      </c>
      <c r="C554" s="7">
        <f t="shared" si="163"/>
        <v>1000000</v>
      </c>
      <c r="D554" s="13">
        <f ca="1">IF(A554&lt;$B$1,VLOOKUP(A554,[1]DI!$A$4:$B$15000,2,FALSE),0)</f>
        <v>2.6499999999999999E-2</v>
      </c>
      <c r="E554" s="14">
        <f t="shared" ca="1" si="155"/>
        <v>1.00010379</v>
      </c>
      <c r="F554" s="14">
        <f ca="1">(TRUNC(PRODUCT($E$12:$E553),16))</f>
        <v>1.0426385379805501</v>
      </c>
      <c r="G554" s="14">
        <f t="shared" ca="1" si="164"/>
        <v>1.0322417793904499</v>
      </c>
      <c r="H554" s="14">
        <f t="shared" ca="1" si="156"/>
        <v>1.01007202</v>
      </c>
      <c r="I554" s="13">
        <f t="shared" si="165"/>
        <v>5.0000000000000001E-3</v>
      </c>
      <c r="J554" s="35">
        <f t="shared" si="166"/>
        <v>44119</v>
      </c>
      <c r="K554" s="2">
        <f t="shared" si="167"/>
        <v>126</v>
      </c>
      <c r="L554" s="18">
        <f t="shared" si="168"/>
        <v>126</v>
      </c>
      <c r="M554" s="12">
        <f t="shared" si="157"/>
        <v>1.0024968830000001</v>
      </c>
      <c r="N554" s="12">
        <f t="shared" ca="1" si="158"/>
        <v>1.0125940520000001</v>
      </c>
      <c r="O554" s="18">
        <f t="shared" si="169"/>
        <v>0</v>
      </c>
      <c r="P554" s="14">
        <f t="shared" ca="1" si="159"/>
        <v>12594.052</v>
      </c>
      <c r="Q554" s="21">
        <f t="shared" si="160"/>
        <v>0</v>
      </c>
      <c r="R554" s="14">
        <f t="shared" si="161"/>
        <v>0</v>
      </c>
      <c r="S554" s="4" t="str">
        <f t="shared" si="170"/>
        <v>J=</v>
      </c>
      <c r="T554" s="35">
        <f t="shared" si="171"/>
        <v>44484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3">
        <f t="shared" si="162"/>
        <v>44306</v>
      </c>
      <c r="B555" s="73">
        <f t="shared" ca="1" si="172"/>
        <v>1012719.186</v>
      </c>
      <c r="C555" s="7">
        <f t="shared" si="163"/>
        <v>1000000</v>
      </c>
      <c r="D555" s="13">
        <f ca="1">IF(A555&lt;$B$1,VLOOKUP(A555,[1]DI!$A$4:$B$15000,2,FALSE),0)</f>
        <v>2.6499999999999999E-2</v>
      </c>
      <c r="E555" s="14">
        <f t="shared" ca="1" si="155"/>
        <v>1.00010379</v>
      </c>
      <c r="F555" s="14">
        <f ca="1">(TRUNC(PRODUCT($E$12:$E554),16))</f>
        <v>1.0427467534344099</v>
      </c>
      <c r="G555" s="14">
        <f t="shared" ca="1" si="164"/>
        <v>1.0322417793904499</v>
      </c>
      <c r="H555" s="14">
        <f t="shared" ca="1" si="156"/>
        <v>1.0101768499999999</v>
      </c>
      <c r="I555" s="13">
        <f t="shared" si="165"/>
        <v>5.0000000000000001E-3</v>
      </c>
      <c r="J555" s="35">
        <f t="shared" si="166"/>
        <v>44119</v>
      </c>
      <c r="K555" s="2">
        <f t="shared" si="167"/>
        <v>127</v>
      </c>
      <c r="L555" s="18">
        <f t="shared" si="168"/>
        <v>127</v>
      </c>
      <c r="M555" s="12">
        <f t="shared" si="157"/>
        <v>1.0025167239999999</v>
      </c>
      <c r="N555" s="12">
        <f t="shared" ca="1" si="158"/>
        <v>1.012719186</v>
      </c>
      <c r="O555" s="18">
        <f t="shared" si="169"/>
        <v>0</v>
      </c>
      <c r="P555" s="14">
        <f t="shared" ca="1" si="159"/>
        <v>12719.186</v>
      </c>
      <c r="Q555" s="21">
        <f t="shared" si="160"/>
        <v>0</v>
      </c>
      <c r="R555" s="14">
        <f t="shared" si="161"/>
        <v>0</v>
      </c>
      <c r="S555" s="4" t="str">
        <f t="shared" si="170"/>
        <v>J=</v>
      </c>
      <c r="T555" s="35">
        <f t="shared" si="171"/>
        <v>44484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3">
        <f t="shared" si="162"/>
        <v>44307</v>
      </c>
      <c r="B556" s="73">
        <f t="shared" ca="1" si="172"/>
        <v>1012844.346</v>
      </c>
      <c r="C556" s="7">
        <f t="shared" si="163"/>
        <v>1000000</v>
      </c>
      <c r="D556" s="13">
        <f ca="1">IF(A556&lt;$B$1,VLOOKUP(A556,[1]DI!$A$4:$B$15000,2,FALSE),0)</f>
        <v>0</v>
      </c>
      <c r="E556" s="14">
        <f t="shared" ca="1" si="155"/>
        <v>1</v>
      </c>
      <c r="F556" s="14">
        <f ca="1">(TRUNC(PRODUCT($E$12:$E555),16))</f>
        <v>1.04285498011995</v>
      </c>
      <c r="G556" s="14">
        <f t="shared" ca="1" si="164"/>
        <v>1.0322417793904499</v>
      </c>
      <c r="H556" s="14">
        <f t="shared" ca="1" si="156"/>
        <v>1.0102816999999999</v>
      </c>
      <c r="I556" s="13">
        <f t="shared" si="165"/>
        <v>5.0000000000000001E-3</v>
      </c>
      <c r="J556" s="35">
        <f t="shared" si="166"/>
        <v>44119</v>
      </c>
      <c r="K556" s="2">
        <f t="shared" si="167"/>
        <v>127</v>
      </c>
      <c r="L556" s="18">
        <f t="shared" si="168"/>
        <v>128</v>
      </c>
      <c r="M556" s="12">
        <f t="shared" si="157"/>
        <v>1.0025365660000001</v>
      </c>
      <c r="N556" s="12">
        <f t="shared" ca="1" si="158"/>
        <v>1.0128443460000001</v>
      </c>
      <c r="O556" s="18">
        <f t="shared" si="169"/>
        <v>0</v>
      </c>
      <c r="P556" s="14">
        <f t="shared" ca="1" si="159"/>
        <v>12844.346</v>
      </c>
      <c r="Q556" s="21">
        <f t="shared" si="160"/>
        <v>0</v>
      </c>
      <c r="R556" s="14">
        <f t="shared" si="161"/>
        <v>0</v>
      </c>
      <c r="S556" s="4" t="str">
        <f t="shared" si="170"/>
        <v>J=</v>
      </c>
      <c r="T556" s="35">
        <f t="shared" si="171"/>
        <v>44484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3">
        <f t="shared" si="162"/>
        <v>44308</v>
      </c>
      <c r="B557" s="73">
        <f t="shared" ca="1" si="172"/>
        <v>1012844.346</v>
      </c>
      <c r="C557" s="7">
        <f t="shared" si="163"/>
        <v>1000000</v>
      </c>
      <c r="D557" s="13">
        <f ca="1">IF(A557&lt;$B$1,VLOOKUP(A557,[1]DI!$A$4:$B$15000,2,FALSE),0)</f>
        <v>2.6499999999999999E-2</v>
      </c>
      <c r="E557" s="14">
        <f t="shared" ca="1" si="155"/>
        <v>1.00010379</v>
      </c>
      <c r="F557" s="14">
        <f ca="1">(TRUNC(PRODUCT($E$12:$E556),16))</f>
        <v>1.04285498011995</v>
      </c>
      <c r="G557" s="14">
        <f t="shared" ca="1" si="164"/>
        <v>1.0322417793904499</v>
      </c>
      <c r="H557" s="14">
        <f t="shared" ca="1" si="156"/>
        <v>1.0102816999999999</v>
      </c>
      <c r="I557" s="13">
        <f t="shared" si="165"/>
        <v>5.0000000000000001E-3</v>
      </c>
      <c r="J557" s="35">
        <f t="shared" si="166"/>
        <v>44119</v>
      </c>
      <c r="K557" s="2">
        <f t="shared" si="167"/>
        <v>128</v>
      </c>
      <c r="L557" s="18">
        <f t="shared" si="168"/>
        <v>128</v>
      </c>
      <c r="M557" s="12">
        <f t="shared" si="157"/>
        <v>1.0025365660000001</v>
      </c>
      <c r="N557" s="12">
        <f t="shared" ca="1" si="158"/>
        <v>1.0128443460000001</v>
      </c>
      <c r="O557" s="18">
        <f t="shared" si="169"/>
        <v>0</v>
      </c>
      <c r="P557" s="14">
        <f t="shared" ca="1" si="159"/>
        <v>12844.346</v>
      </c>
      <c r="Q557" s="21">
        <f t="shared" si="160"/>
        <v>0</v>
      </c>
      <c r="R557" s="14">
        <f t="shared" si="161"/>
        <v>0</v>
      </c>
      <c r="S557" s="4" t="str">
        <f t="shared" si="170"/>
        <v>J=</v>
      </c>
      <c r="T557" s="35">
        <f t="shared" si="171"/>
        <v>44484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3">
        <f t="shared" si="162"/>
        <v>44309</v>
      </c>
      <c r="B558" s="73">
        <f t="shared" ca="1" si="172"/>
        <v>1012969.52</v>
      </c>
      <c r="C558" s="7">
        <f t="shared" si="163"/>
        <v>1000000</v>
      </c>
      <c r="D558" s="13">
        <f ca="1">IF(A558&lt;$B$1,VLOOKUP(A558,[1]DI!$A$4:$B$15000,2,FALSE),0)</f>
        <v>2.6499999999999999E-2</v>
      </c>
      <c r="E558" s="14">
        <f t="shared" ca="1" si="155"/>
        <v>1.00010379</v>
      </c>
      <c r="F558" s="14">
        <f ca="1">(TRUNC(PRODUCT($E$12:$E557),16))</f>
        <v>1.0429632180383299</v>
      </c>
      <c r="G558" s="14">
        <f t="shared" ca="1" si="164"/>
        <v>1.0322417793904499</v>
      </c>
      <c r="H558" s="14">
        <f t="shared" ca="1" si="156"/>
        <v>1.0103865599999999</v>
      </c>
      <c r="I558" s="13">
        <f t="shared" si="165"/>
        <v>5.0000000000000001E-3</v>
      </c>
      <c r="J558" s="35">
        <f t="shared" si="166"/>
        <v>44119</v>
      </c>
      <c r="K558" s="2">
        <f t="shared" si="167"/>
        <v>129</v>
      </c>
      <c r="L558" s="18">
        <f t="shared" si="168"/>
        <v>129</v>
      </c>
      <c r="M558" s="12">
        <f t="shared" si="157"/>
        <v>1.002556408</v>
      </c>
      <c r="N558" s="12">
        <f t="shared" ca="1" si="158"/>
        <v>1.01296952</v>
      </c>
      <c r="O558" s="18">
        <f t="shared" si="169"/>
        <v>0</v>
      </c>
      <c r="P558" s="14">
        <f t="shared" ca="1" si="159"/>
        <v>12969.52</v>
      </c>
      <c r="Q558" s="21">
        <f t="shared" si="160"/>
        <v>0</v>
      </c>
      <c r="R558" s="14">
        <f t="shared" si="161"/>
        <v>0</v>
      </c>
      <c r="S558" s="4" t="str">
        <f t="shared" si="170"/>
        <v>J=</v>
      </c>
      <c r="T558" s="35">
        <f t="shared" si="171"/>
        <v>44484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3">
        <f t="shared" si="162"/>
        <v>44310</v>
      </c>
      <c r="B559" s="73">
        <f t="shared" ca="1" si="172"/>
        <v>1013094.71</v>
      </c>
      <c r="C559" s="7">
        <f t="shared" si="163"/>
        <v>1000000</v>
      </c>
      <c r="D559" s="13">
        <f ca="1">IF(A559&lt;$B$1,VLOOKUP(A559,[1]DI!$A$4:$B$15000,2,FALSE),0)</f>
        <v>0</v>
      </c>
      <c r="E559" s="14">
        <f t="shared" ca="1" si="155"/>
        <v>1</v>
      </c>
      <c r="F559" s="14">
        <f ca="1">(TRUNC(PRODUCT($E$12:$E558),16))</f>
        <v>1.04307146719073</v>
      </c>
      <c r="G559" s="14">
        <f t="shared" ca="1" si="164"/>
        <v>1.0322417793904499</v>
      </c>
      <c r="H559" s="14">
        <f t="shared" ca="1" si="156"/>
        <v>1.0104914300000001</v>
      </c>
      <c r="I559" s="13">
        <f t="shared" si="165"/>
        <v>5.0000000000000001E-3</v>
      </c>
      <c r="J559" s="35">
        <f t="shared" si="166"/>
        <v>44119</v>
      </c>
      <c r="K559" s="2">
        <f t="shared" si="167"/>
        <v>129</v>
      </c>
      <c r="L559" s="18">
        <f t="shared" si="168"/>
        <v>130</v>
      </c>
      <c r="M559" s="12">
        <f t="shared" si="157"/>
        <v>1.002576251</v>
      </c>
      <c r="N559" s="12">
        <f t="shared" ca="1" si="158"/>
        <v>1.0130947100000001</v>
      </c>
      <c r="O559" s="18">
        <f t="shared" si="169"/>
        <v>0</v>
      </c>
      <c r="P559" s="14">
        <f t="shared" ca="1" si="159"/>
        <v>13094.71</v>
      </c>
      <c r="Q559" s="21">
        <f t="shared" si="160"/>
        <v>0</v>
      </c>
      <c r="R559" s="14">
        <f t="shared" si="161"/>
        <v>0</v>
      </c>
      <c r="S559" s="4" t="str">
        <f t="shared" si="170"/>
        <v>J=</v>
      </c>
      <c r="T559" s="35">
        <f t="shared" si="171"/>
        <v>44484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</row>
    <row r="560" spans="1:149" x14ac:dyDescent="0.15">
      <c r="A560" s="43">
        <f t="shared" si="162"/>
        <v>44311</v>
      </c>
      <c r="B560" s="73">
        <f t="shared" ca="1" si="172"/>
        <v>1013094.71</v>
      </c>
      <c r="C560" s="7">
        <f t="shared" si="163"/>
        <v>1000000</v>
      </c>
      <c r="D560" s="13">
        <f ca="1">IF(A560&lt;$B$1,VLOOKUP(A560,[1]DI!$A$4:$B$15000,2,FALSE),0)</f>
        <v>0</v>
      </c>
      <c r="E560" s="14">
        <f t="shared" ca="1" si="155"/>
        <v>1</v>
      </c>
      <c r="F560" s="14">
        <f ca="1">(TRUNC(PRODUCT($E$12:$E559),16))</f>
        <v>1.04307146719073</v>
      </c>
      <c r="G560" s="14">
        <f t="shared" ca="1" si="164"/>
        <v>1.0322417793904499</v>
      </c>
      <c r="H560" s="14">
        <f t="shared" ca="1" si="156"/>
        <v>1.0104914300000001</v>
      </c>
      <c r="I560" s="13">
        <f t="shared" si="165"/>
        <v>5.0000000000000001E-3</v>
      </c>
      <c r="J560" s="35">
        <f t="shared" si="166"/>
        <v>44119</v>
      </c>
      <c r="K560" s="2">
        <f t="shared" si="167"/>
        <v>129</v>
      </c>
      <c r="L560" s="18">
        <f t="shared" si="168"/>
        <v>130</v>
      </c>
      <c r="M560" s="12">
        <f t="shared" si="157"/>
        <v>1.002576251</v>
      </c>
      <c r="N560" s="12">
        <f t="shared" ca="1" si="158"/>
        <v>1.0130947100000001</v>
      </c>
      <c r="O560" s="18">
        <f t="shared" si="169"/>
        <v>0</v>
      </c>
      <c r="P560" s="14">
        <f t="shared" ca="1" si="159"/>
        <v>13094.71</v>
      </c>
      <c r="Q560" s="21">
        <f t="shared" si="160"/>
        <v>0</v>
      </c>
      <c r="R560" s="14">
        <f t="shared" si="161"/>
        <v>0</v>
      </c>
      <c r="S560" s="4" t="str">
        <f t="shared" si="170"/>
        <v>J=</v>
      </c>
      <c r="T560" s="35">
        <f t="shared" si="171"/>
        <v>44484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</row>
    <row r="561" spans="1:149" x14ac:dyDescent="0.15">
      <c r="A561" s="43">
        <f t="shared" si="162"/>
        <v>44312</v>
      </c>
      <c r="B561" s="73">
        <f t="shared" ca="1" si="172"/>
        <v>1013094.71</v>
      </c>
      <c r="C561" s="7">
        <f t="shared" si="163"/>
        <v>1000000</v>
      </c>
      <c r="D561" s="13">
        <f ca="1">IF(A561&lt;$B$1,VLOOKUP(A561,[1]DI!$A$4:$B$15000,2,FALSE),0)</f>
        <v>2.6499999999999999E-2</v>
      </c>
      <c r="E561" s="14">
        <f t="shared" ca="1" si="155"/>
        <v>1.00010379</v>
      </c>
      <c r="F561" s="14">
        <f ca="1">(TRUNC(PRODUCT($E$12:$E560),16))</f>
        <v>1.04307146719073</v>
      </c>
      <c r="G561" s="14">
        <f t="shared" ca="1" si="164"/>
        <v>1.0322417793904499</v>
      </c>
      <c r="H561" s="14">
        <f t="shared" ca="1" si="156"/>
        <v>1.0104914300000001</v>
      </c>
      <c r="I561" s="13">
        <f t="shared" si="165"/>
        <v>5.0000000000000001E-3</v>
      </c>
      <c r="J561" s="35">
        <f t="shared" si="166"/>
        <v>44119</v>
      </c>
      <c r="K561" s="2">
        <f t="shared" si="167"/>
        <v>130</v>
      </c>
      <c r="L561" s="18">
        <f t="shared" si="168"/>
        <v>130</v>
      </c>
      <c r="M561" s="12">
        <f t="shared" si="157"/>
        <v>1.002576251</v>
      </c>
      <c r="N561" s="12">
        <f t="shared" ca="1" si="158"/>
        <v>1.0130947100000001</v>
      </c>
      <c r="O561" s="18">
        <f t="shared" si="169"/>
        <v>0</v>
      </c>
      <c r="P561" s="14">
        <f t="shared" ca="1" si="159"/>
        <v>13094.71</v>
      </c>
      <c r="Q561" s="21">
        <f t="shared" si="160"/>
        <v>0</v>
      </c>
      <c r="R561" s="14">
        <f t="shared" si="161"/>
        <v>0</v>
      </c>
      <c r="S561" s="4" t="str">
        <f t="shared" si="170"/>
        <v>J=</v>
      </c>
      <c r="T561" s="35">
        <f t="shared" si="171"/>
        <v>44484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3">
        <f t="shared" si="162"/>
        <v>44313</v>
      </c>
      <c r="B562" s="73">
        <f t="shared" ca="1" si="172"/>
        <v>1013219.903</v>
      </c>
      <c r="C562" s="7">
        <f t="shared" si="163"/>
        <v>1000000</v>
      </c>
      <c r="D562" s="13">
        <f ca="1">IF(A562&lt;$B$1,VLOOKUP(A562,[1]DI!$A$4:$B$15000,2,FALSE),0)</f>
        <v>2.6499999999999999E-2</v>
      </c>
      <c r="E562" s="14">
        <f t="shared" ca="1" si="155"/>
        <v>1.00010379</v>
      </c>
      <c r="F562" s="14">
        <f ca="1">(TRUNC(PRODUCT($E$12:$E561),16))</f>
        <v>1.0431797275783099</v>
      </c>
      <c r="G562" s="14">
        <f t="shared" ca="1" si="164"/>
        <v>1.0322417793904499</v>
      </c>
      <c r="H562" s="14">
        <f t="shared" ca="1" si="156"/>
        <v>1.0105963</v>
      </c>
      <c r="I562" s="13">
        <f t="shared" si="165"/>
        <v>5.0000000000000001E-3</v>
      </c>
      <c r="J562" s="35">
        <f t="shared" si="166"/>
        <v>44119</v>
      </c>
      <c r="K562" s="2">
        <f t="shared" si="167"/>
        <v>131</v>
      </c>
      <c r="L562" s="18">
        <f t="shared" si="168"/>
        <v>131</v>
      </c>
      <c r="M562" s="12">
        <f t="shared" si="157"/>
        <v>1.002596094</v>
      </c>
      <c r="N562" s="12">
        <f t="shared" ca="1" si="158"/>
        <v>1.013219903</v>
      </c>
      <c r="O562" s="18">
        <f t="shared" si="169"/>
        <v>0</v>
      </c>
      <c r="P562" s="14">
        <f t="shared" ca="1" si="159"/>
        <v>13219.903</v>
      </c>
      <c r="Q562" s="21">
        <f t="shared" si="160"/>
        <v>0</v>
      </c>
      <c r="R562" s="14">
        <f t="shared" si="161"/>
        <v>0</v>
      </c>
      <c r="S562" s="4" t="str">
        <f t="shared" si="170"/>
        <v>J=</v>
      </c>
      <c r="T562" s="35">
        <f t="shared" si="171"/>
        <v>44484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3">
        <f t="shared" si="162"/>
        <v>44314</v>
      </c>
      <c r="B563" s="73">
        <f t="shared" ca="1" si="172"/>
        <v>1013345.121</v>
      </c>
      <c r="C563" s="7">
        <f t="shared" si="163"/>
        <v>1000000</v>
      </c>
      <c r="D563" s="13">
        <f ca="1">IF(A563&lt;$B$1,VLOOKUP(A563,[1]DI!$A$4:$B$15000,2,FALSE),0)</f>
        <v>2.6499999999999999E-2</v>
      </c>
      <c r="E563" s="14">
        <f t="shared" ca="1" si="155"/>
        <v>1.00010379</v>
      </c>
      <c r="F563" s="14">
        <f ca="1">(TRUNC(PRODUCT($E$12:$E562),16))</f>
        <v>1.0432879992022399</v>
      </c>
      <c r="G563" s="14">
        <f t="shared" ca="1" si="164"/>
        <v>1.0322417793904499</v>
      </c>
      <c r="H563" s="14">
        <f t="shared" ca="1" si="156"/>
        <v>1.01070119</v>
      </c>
      <c r="I563" s="13">
        <f t="shared" si="165"/>
        <v>5.0000000000000001E-3</v>
      </c>
      <c r="J563" s="35">
        <f t="shared" si="166"/>
        <v>44119</v>
      </c>
      <c r="K563" s="2">
        <f t="shared" si="167"/>
        <v>132</v>
      </c>
      <c r="L563" s="18">
        <f t="shared" si="168"/>
        <v>132</v>
      </c>
      <c r="M563" s="12">
        <f t="shared" si="157"/>
        <v>1.0026159370000001</v>
      </c>
      <c r="N563" s="12">
        <f t="shared" ca="1" si="158"/>
        <v>1.013345121</v>
      </c>
      <c r="O563" s="18">
        <f t="shared" si="169"/>
        <v>0</v>
      </c>
      <c r="P563" s="14">
        <f t="shared" ca="1" si="159"/>
        <v>13345.120999999999</v>
      </c>
      <c r="Q563" s="21">
        <f t="shared" si="160"/>
        <v>0</v>
      </c>
      <c r="R563" s="14">
        <f t="shared" si="161"/>
        <v>0</v>
      </c>
      <c r="S563" s="4" t="str">
        <f t="shared" si="170"/>
        <v>J=</v>
      </c>
      <c r="T563" s="35">
        <f t="shared" si="171"/>
        <v>44484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3">
        <f t="shared" si="162"/>
        <v>44315</v>
      </c>
      <c r="B564" s="73">
        <f t="shared" ca="1" si="172"/>
        <v>1013470.353</v>
      </c>
      <c r="C564" s="7">
        <f t="shared" si="163"/>
        <v>1000000</v>
      </c>
      <c r="D564" s="13">
        <f ca="1">IF(A564&lt;$B$1,VLOOKUP(A564,[1]DI!$A$4:$B$15000,2,FALSE),0)</f>
        <v>2.6499999999999999E-2</v>
      </c>
      <c r="E564" s="14">
        <f t="shared" ca="1" si="155"/>
        <v>1.00010379</v>
      </c>
      <c r="F564" s="14">
        <f ca="1">(TRUNC(PRODUCT($E$12:$E563),16))</f>
        <v>1.04339628206368</v>
      </c>
      <c r="G564" s="14">
        <f t="shared" ca="1" si="164"/>
        <v>1.0322417793904499</v>
      </c>
      <c r="H564" s="14">
        <f t="shared" ca="1" si="156"/>
        <v>1.01080609</v>
      </c>
      <c r="I564" s="13">
        <f t="shared" si="165"/>
        <v>5.0000000000000001E-3</v>
      </c>
      <c r="J564" s="35">
        <f t="shared" si="166"/>
        <v>44119</v>
      </c>
      <c r="K564" s="2">
        <f t="shared" si="167"/>
        <v>133</v>
      </c>
      <c r="L564" s="18">
        <f t="shared" si="168"/>
        <v>133</v>
      </c>
      <c r="M564" s="12">
        <f t="shared" si="157"/>
        <v>1.0026357809999999</v>
      </c>
      <c r="N564" s="12">
        <f t="shared" ca="1" si="158"/>
        <v>1.013470353</v>
      </c>
      <c r="O564" s="18">
        <f t="shared" si="169"/>
        <v>0</v>
      </c>
      <c r="P564" s="14">
        <f t="shared" ca="1" si="159"/>
        <v>13470.352999999999</v>
      </c>
      <c r="Q564" s="21">
        <f t="shared" si="160"/>
        <v>0</v>
      </c>
      <c r="R564" s="14">
        <f t="shared" si="161"/>
        <v>0</v>
      </c>
      <c r="S564" s="4" t="str">
        <f t="shared" si="170"/>
        <v>J=</v>
      </c>
      <c r="T564" s="35">
        <f t="shared" si="171"/>
        <v>44484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3">
        <f t="shared" si="162"/>
        <v>44316</v>
      </c>
      <c r="B565" s="73">
        <f t="shared" ca="1" si="172"/>
        <v>1013595.611</v>
      </c>
      <c r="C565" s="7">
        <f t="shared" si="163"/>
        <v>1000000</v>
      </c>
      <c r="D565" s="13">
        <f ca="1">IF(A565&lt;$B$1,VLOOKUP(A565,[1]DI!$A$4:$B$15000,2,FALSE),0)</f>
        <v>2.6499999999999999E-2</v>
      </c>
      <c r="E565" s="14">
        <f t="shared" ca="1" si="155"/>
        <v>1.00010379</v>
      </c>
      <c r="F565" s="14">
        <f ca="1">(TRUNC(PRODUCT($E$12:$E564),16))</f>
        <v>1.04350457616379</v>
      </c>
      <c r="G565" s="14">
        <f t="shared" ca="1" si="164"/>
        <v>1.0322417793904499</v>
      </c>
      <c r="H565" s="14">
        <f t="shared" ca="1" si="156"/>
        <v>1.0109110100000001</v>
      </c>
      <c r="I565" s="13">
        <f t="shared" si="165"/>
        <v>5.0000000000000001E-3</v>
      </c>
      <c r="J565" s="35">
        <f t="shared" si="166"/>
        <v>44119</v>
      </c>
      <c r="K565" s="2">
        <f t="shared" si="167"/>
        <v>134</v>
      </c>
      <c r="L565" s="18">
        <f t="shared" si="168"/>
        <v>134</v>
      </c>
      <c r="M565" s="12">
        <f t="shared" si="157"/>
        <v>1.0026556250000001</v>
      </c>
      <c r="N565" s="12">
        <f t="shared" ca="1" si="158"/>
        <v>1.013595611</v>
      </c>
      <c r="O565" s="18">
        <f t="shared" si="169"/>
        <v>0</v>
      </c>
      <c r="P565" s="14">
        <f t="shared" ca="1" si="159"/>
        <v>13595.611000000001</v>
      </c>
      <c r="Q565" s="21">
        <f t="shared" si="160"/>
        <v>0</v>
      </c>
      <c r="R565" s="14">
        <f t="shared" si="161"/>
        <v>0</v>
      </c>
      <c r="S565" s="4" t="str">
        <f t="shared" si="170"/>
        <v>J=</v>
      </c>
      <c r="T565" s="35">
        <f t="shared" si="171"/>
        <v>44484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3">
        <f t="shared" si="162"/>
        <v>44317</v>
      </c>
      <c r="B566" s="73">
        <f t="shared" ca="1" si="172"/>
        <v>1013720.873</v>
      </c>
      <c r="C566" s="7">
        <f t="shared" si="163"/>
        <v>1000000</v>
      </c>
      <c r="D566" s="13">
        <f ca="1">IF(A566&lt;$B$1,VLOOKUP(A566,[1]DI!$A$4:$B$15000,2,FALSE),0)</f>
        <v>0</v>
      </c>
      <c r="E566" s="14">
        <f t="shared" ca="1" si="155"/>
        <v>1</v>
      </c>
      <c r="F566" s="14">
        <f ca="1">(TRUNC(PRODUCT($E$12:$E565),16))</f>
        <v>1.04361288150375</v>
      </c>
      <c r="G566" s="14">
        <f t="shared" ca="1" si="164"/>
        <v>1.0322417793904499</v>
      </c>
      <c r="H566" s="14">
        <f t="shared" ca="1" si="156"/>
        <v>1.0110159299999999</v>
      </c>
      <c r="I566" s="13">
        <f t="shared" si="165"/>
        <v>5.0000000000000001E-3</v>
      </c>
      <c r="J566" s="35">
        <f t="shared" si="166"/>
        <v>44119</v>
      </c>
      <c r="K566" s="2">
        <f t="shared" si="167"/>
        <v>134</v>
      </c>
      <c r="L566" s="18">
        <f t="shared" si="168"/>
        <v>135</v>
      </c>
      <c r="M566" s="12">
        <f t="shared" si="157"/>
        <v>1.00267547</v>
      </c>
      <c r="N566" s="12">
        <f t="shared" ca="1" si="158"/>
        <v>1.013720873</v>
      </c>
      <c r="O566" s="18">
        <f t="shared" si="169"/>
        <v>0</v>
      </c>
      <c r="P566" s="14">
        <f t="shared" ca="1" si="159"/>
        <v>13720.873</v>
      </c>
      <c r="Q566" s="21">
        <f t="shared" si="160"/>
        <v>0</v>
      </c>
      <c r="R566" s="14">
        <f t="shared" si="161"/>
        <v>0</v>
      </c>
      <c r="S566" s="4" t="str">
        <f t="shared" si="170"/>
        <v>J=</v>
      </c>
      <c r="T566" s="35">
        <f t="shared" si="171"/>
        <v>44484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3">
        <f t="shared" si="162"/>
        <v>44318</v>
      </c>
      <c r="B567" s="73">
        <f t="shared" ca="1" si="172"/>
        <v>1013720.873</v>
      </c>
      <c r="C567" s="7">
        <f t="shared" si="163"/>
        <v>1000000</v>
      </c>
      <c r="D567" s="13">
        <f ca="1">IF(A567&lt;$B$1,VLOOKUP(A567,[1]DI!$A$4:$B$15000,2,FALSE),0)</f>
        <v>0</v>
      </c>
      <c r="E567" s="14">
        <f t="shared" ca="1" si="155"/>
        <v>1</v>
      </c>
      <c r="F567" s="14">
        <f ca="1">(TRUNC(PRODUCT($E$12:$E566),16))</f>
        <v>1.04361288150375</v>
      </c>
      <c r="G567" s="14">
        <f t="shared" ca="1" si="164"/>
        <v>1.0322417793904499</v>
      </c>
      <c r="H567" s="14">
        <f t="shared" ca="1" si="156"/>
        <v>1.0110159299999999</v>
      </c>
      <c r="I567" s="13">
        <f t="shared" si="165"/>
        <v>5.0000000000000001E-3</v>
      </c>
      <c r="J567" s="35">
        <f t="shared" si="166"/>
        <v>44119</v>
      </c>
      <c r="K567" s="2">
        <f t="shared" si="167"/>
        <v>134</v>
      </c>
      <c r="L567" s="18">
        <f t="shared" si="168"/>
        <v>135</v>
      </c>
      <c r="M567" s="12">
        <f t="shared" si="157"/>
        <v>1.00267547</v>
      </c>
      <c r="N567" s="12">
        <f t="shared" ca="1" si="158"/>
        <v>1.013720873</v>
      </c>
      <c r="O567" s="18">
        <f t="shared" si="169"/>
        <v>0</v>
      </c>
      <c r="P567" s="14">
        <f t="shared" ca="1" si="159"/>
        <v>13720.873</v>
      </c>
      <c r="Q567" s="21">
        <f t="shared" si="160"/>
        <v>0</v>
      </c>
      <c r="R567" s="14">
        <f t="shared" si="161"/>
        <v>0</v>
      </c>
      <c r="S567" s="4" t="str">
        <f t="shared" si="170"/>
        <v>J=</v>
      </c>
      <c r="T567" s="35">
        <f t="shared" si="171"/>
        <v>44484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3">
        <f t="shared" si="162"/>
        <v>44319</v>
      </c>
      <c r="B568" s="73">
        <f t="shared" ca="1" si="172"/>
        <v>1013720.873</v>
      </c>
      <c r="C568" s="7">
        <f t="shared" si="163"/>
        <v>1000000</v>
      </c>
      <c r="D568" s="13">
        <f ca="1">IF(A568&lt;$B$1,VLOOKUP(A568,[1]DI!$A$4:$B$15000,2,FALSE),0)</f>
        <v>2.6499999999999999E-2</v>
      </c>
      <c r="E568" s="14">
        <f t="shared" ca="1" si="155"/>
        <v>1.00010379</v>
      </c>
      <c r="F568" s="14">
        <f ca="1">(TRUNC(PRODUCT($E$12:$E567),16))</f>
        <v>1.04361288150375</v>
      </c>
      <c r="G568" s="14">
        <f t="shared" ca="1" si="164"/>
        <v>1.0322417793904499</v>
      </c>
      <c r="H568" s="14">
        <f t="shared" ca="1" si="156"/>
        <v>1.0110159299999999</v>
      </c>
      <c r="I568" s="13">
        <f t="shared" si="165"/>
        <v>5.0000000000000001E-3</v>
      </c>
      <c r="J568" s="35">
        <f t="shared" si="166"/>
        <v>44119</v>
      </c>
      <c r="K568" s="2">
        <f t="shared" si="167"/>
        <v>135</v>
      </c>
      <c r="L568" s="18">
        <f t="shared" si="168"/>
        <v>135</v>
      </c>
      <c r="M568" s="12">
        <f t="shared" si="157"/>
        <v>1.00267547</v>
      </c>
      <c r="N568" s="12">
        <f t="shared" ca="1" si="158"/>
        <v>1.013720873</v>
      </c>
      <c r="O568" s="18">
        <f t="shared" si="169"/>
        <v>0</v>
      </c>
      <c r="P568" s="14">
        <f t="shared" ca="1" si="159"/>
        <v>13720.873</v>
      </c>
      <c r="Q568" s="21">
        <f t="shared" si="160"/>
        <v>0</v>
      </c>
      <c r="R568" s="14">
        <f t="shared" si="161"/>
        <v>0</v>
      </c>
      <c r="S568" s="4" t="str">
        <f t="shared" si="170"/>
        <v>J=</v>
      </c>
      <c r="T568" s="35">
        <f t="shared" si="171"/>
        <v>44484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3">
        <f t="shared" si="162"/>
        <v>44320</v>
      </c>
      <c r="B569" s="73">
        <f t="shared" ca="1" si="172"/>
        <v>1013846.14899999</v>
      </c>
      <c r="C569" s="7">
        <f t="shared" si="163"/>
        <v>1000000</v>
      </c>
      <c r="D569" s="13">
        <f ca="1">IF(A569&lt;$B$1,VLOOKUP(A569,[1]DI!$A$4:$B$15000,2,FALSE),0)</f>
        <v>2.6499999999999999E-2</v>
      </c>
      <c r="E569" s="14">
        <f t="shared" ca="1" si="155"/>
        <v>1.00010379</v>
      </c>
      <c r="F569" s="14">
        <f ca="1">(TRUNC(PRODUCT($E$12:$E568),16))</f>
        <v>1.0437211980847201</v>
      </c>
      <c r="G569" s="14">
        <f t="shared" ca="1" si="164"/>
        <v>1.0322417793904499</v>
      </c>
      <c r="H569" s="14">
        <f t="shared" ca="1" si="156"/>
        <v>1.0111208599999999</v>
      </c>
      <c r="I569" s="13">
        <f t="shared" si="165"/>
        <v>5.0000000000000001E-3</v>
      </c>
      <c r="J569" s="35">
        <f t="shared" si="166"/>
        <v>44119</v>
      </c>
      <c r="K569" s="2">
        <f t="shared" si="167"/>
        <v>136</v>
      </c>
      <c r="L569" s="18">
        <f t="shared" si="168"/>
        <v>136</v>
      </c>
      <c r="M569" s="12">
        <f t="shared" si="157"/>
        <v>1.002695315</v>
      </c>
      <c r="N569" s="12">
        <f t="shared" ca="1" si="158"/>
        <v>1.0138461489999999</v>
      </c>
      <c r="O569" s="18">
        <f t="shared" si="169"/>
        <v>0</v>
      </c>
      <c r="P569" s="14">
        <f t="shared" ca="1" si="159"/>
        <v>13846.14899999</v>
      </c>
      <c r="Q569" s="21">
        <f t="shared" si="160"/>
        <v>0</v>
      </c>
      <c r="R569" s="14">
        <f t="shared" si="161"/>
        <v>0</v>
      </c>
      <c r="S569" s="4" t="str">
        <f t="shared" si="170"/>
        <v>J=</v>
      </c>
      <c r="T569" s="35">
        <f t="shared" si="171"/>
        <v>44484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3">
        <f t="shared" si="162"/>
        <v>44321</v>
      </c>
      <c r="B570" s="73">
        <f t="shared" ca="1" si="172"/>
        <v>1013971.45</v>
      </c>
      <c r="C570" s="7">
        <f t="shared" si="163"/>
        <v>1000000</v>
      </c>
      <c r="D570" s="13">
        <f ca="1">IF(A570&lt;$B$1,VLOOKUP(A570,[1]DI!$A$4:$B$15000,2,FALSE),0)</f>
        <v>2.6499999999999999E-2</v>
      </c>
      <c r="E570" s="14">
        <f t="shared" ca="1" si="155"/>
        <v>1.00010379</v>
      </c>
      <c r="F570" s="14">
        <f ca="1">(TRUNC(PRODUCT($E$12:$E569),16))</f>
        <v>1.04382952590787</v>
      </c>
      <c r="G570" s="14">
        <f t="shared" ca="1" si="164"/>
        <v>1.0322417793904499</v>
      </c>
      <c r="H570" s="14">
        <f t="shared" ca="1" si="156"/>
        <v>1.01122581</v>
      </c>
      <c r="I570" s="13">
        <f t="shared" si="165"/>
        <v>5.0000000000000001E-3</v>
      </c>
      <c r="J570" s="35">
        <f t="shared" si="166"/>
        <v>44119</v>
      </c>
      <c r="K570" s="2">
        <f t="shared" si="167"/>
        <v>137</v>
      </c>
      <c r="L570" s="18">
        <f t="shared" si="168"/>
        <v>137</v>
      </c>
      <c r="M570" s="12">
        <f t="shared" si="157"/>
        <v>1.0027151599999999</v>
      </c>
      <c r="N570" s="12">
        <f t="shared" ca="1" si="158"/>
        <v>1.0139714500000001</v>
      </c>
      <c r="O570" s="18">
        <f t="shared" si="169"/>
        <v>0</v>
      </c>
      <c r="P570" s="14">
        <f t="shared" ca="1" si="159"/>
        <v>13971.45</v>
      </c>
      <c r="Q570" s="21">
        <f t="shared" si="160"/>
        <v>0</v>
      </c>
      <c r="R570" s="14">
        <f t="shared" si="161"/>
        <v>0</v>
      </c>
      <c r="S570" s="4" t="str">
        <f t="shared" si="170"/>
        <v>J=</v>
      </c>
      <c r="T570" s="35">
        <f t="shared" si="171"/>
        <v>44484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3">
        <f t="shared" si="162"/>
        <v>44322</v>
      </c>
      <c r="B571" s="73">
        <f t="shared" ca="1" si="172"/>
        <v>1014096.7560000001</v>
      </c>
      <c r="C571" s="7">
        <f t="shared" si="163"/>
        <v>1000000</v>
      </c>
      <c r="D571" s="13">
        <f ca="1">IF(A571&lt;$B$1,VLOOKUP(A571,[1]DI!$A$4:$B$15000,2,FALSE),0)</f>
        <v>3.4000000000000002E-2</v>
      </c>
      <c r="E571" s="14">
        <f t="shared" ca="1" si="155"/>
        <v>1.00013269</v>
      </c>
      <c r="F571" s="14">
        <f ca="1">(TRUNC(PRODUCT($E$12:$E570),16))</f>
        <v>1.04393786497437</v>
      </c>
      <c r="G571" s="14">
        <f t="shared" ca="1" si="164"/>
        <v>1.0322417793904499</v>
      </c>
      <c r="H571" s="14">
        <f t="shared" ca="1" si="156"/>
        <v>1.0113307600000001</v>
      </c>
      <c r="I571" s="13">
        <f t="shared" si="165"/>
        <v>5.0000000000000001E-3</v>
      </c>
      <c r="J571" s="35">
        <f t="shared" si="166"/>
        <v>44119</v>
      </c>
      <c r="K571" s="2">
        <f t="shared" si="167"/>
        <v>138</v>
      </c>
      <c r="L571" s="18">
        <f t="shared" si="168"/>
        <v>138</v>
      </c>
      <c r="M571" s="12">
        <f t="shared" si="157"/>
        <v>1.002735006</v>
      </c>
      <c r="N571" s="12">
        <f t="shared" ca="1" si="158"/>
        <v>1.014096756</v>
      </c>
      <c r="O571" s="18">
        <f t="shared" si="169"/>
        <v>0</v>
      </c>
      <c r="P571" s="14">
        <f t="shared" ca="1" si="159"/>
        <v>14096.755999999999</v>
      </c>
      <c r="Q571" s="21">
        <f t="shared" si="160"/>
        <v>0</v>
      </c>
      <c r="R571" s="14">
        <f t="shared" si="161"/>
        <v>0</v>
      </c>
      <c r="S571" s="4" t="str">
        <f t="shared" si="170"/>
        <v>J=</v>
      </c>
      <c r="T571" s="35">
        <f t="shared" si="171"/>
        <v>44484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3">
        <f t="shared" si="162"/>
        <v>44323</v>
      </c>
      <c r="B572" s="73">
        <f t="shared" ca="1" si="172"/>
        <v>1014251.3959999901</v>
      </c>
      <c r="C572" s="7">
        <f t="shared" si="163"/>
        <v>1000000</v>
      </c>
      <c r="D572" s="13">
        <f ca="1">IF(A572&lt;$B$1,VLOOKUP(A572,[1]DI!$A$4:$B$15000,2,FALSE),0)</f>
        <v>3.4000000000000002E-2</v>
      </c>
      <c r="E572" s="14">
        <f t="shared" ca="1" si="155"/>
        <v>1.00013269</v>
      </c>
      <c r="F572" s="14">
        <f ca="1">(TRUNC(PRODUCT($E$12:$E571),16))</f>
        <v>1.0440763850896699</v>
      </c>
      <c r="G572" s="14">
        <f t="shared" ca="1" si="164"/>
        <v>1.0322417793904499</v>
      </c>
      <c r="H572" s="14">
        <f t="shared" ca="1" si="156"/>
        <v>1.0114649600000001</v>
      </c>
      <c r="I572" s="13">
        <f t="shared" si="165"/>
        <v>5.0000000000000001E-3</v>
      </c>
      <c r="J572" s="35">
        <f t="shared" si="166"/>
        <v>44119</v>
      </c>
      <c r="K572" s="2">
        <f t="shared" si="167"/>
        <v>139</v>
      </c>
      <c r="L572" s="18">
        <f t="shared" si="168"/>
        <v>139</v>
      </c>
      <c r="M572" s="12">
        <f t="shared" si="157"/>
        <v>1.002754852</v>
      </c>
      <c r="N572" s="12">
        <f t="shared" ca="1" si="158"/>
        <v>1.0142513959999999</v>
      </c>
      <c r="O572" s="18">
        <f t="shared" si="169"/>
        <v>0</v>
      </c>
      <c r="P572" s="14">
        <f t="shared" ca="1" si="159"/>
        <v>14251.39599999</v>
      </c>
      <c r="Q572" s="21">
        <f t="shared" si="160"/>
        <v>0</v>
      </c>
      <c r="R572" s="14">
        <f t="shared" si="161"/>
        <v>0</v>
      </c>
      <c r="S572" s="4" t="str">
        <f t="shared" si="170"/>
        <v>J=</v>
      </c>
      <c r="T572" s="35">
        <f t="shared" si="171"/>
        <v>44484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3">
        <f t="shared" si="162"/>
        <v>44324</v>
      </c>
      <c r="B573" s="73">
        <f t="shared" ca="1" si="172"/>
        <v>1014406.053</v>
      </c>
      <c r="C573" s="7">
        <f t="shared" si="163"/>
        <v>1000000</v>
      </c>
      <c r="D573" s="13">
        <f ca="1">IF(A573&lt;$B$1,VLOOKUP(A573,[1]DI!$A$4:$B$15000,2,FALSE),0)</f>
        <v>0</v>
      </c>
      <c r="E573" s="14">
        <f t="shared" ca="1" si="155"/>
        <v>1</v>
      </c>
      <c r="F573" s="14">
        <f ca="1">(TRUNC(PRODUCT($E$12:$E572),16))</f>
        <v>1.0442149235852101</v>
      </c>
      <c r="G573" s="14">
        <f t="shared" ca="1" si="164"/>
        <v>1.0322417793904499</v>
      </c>
      <c r="H573" s="14">
        <f t="shared" ca="1" si="156"/>
        <v>1.01159917</v>
      </c>
      <c r="I573" s="13">
        <f t="shared" si="165"/>
        <v>5.0000000000000001E-3</v>
      </c>
      <c r="J573" s="35">
        <f t="shared" si="166"/>
        <v>44119</v>
      </c>
      <c r="K573" s="2">
        <f t="shared" si="167"/>
        <v>139</v>
      </c>
      <c r="L573" s="18">
        <f t="shared" si="168"/>
        <v>140</v>
      </c>
      <c r="M573" s="12">
        <f t="shared" si="157"/>
        <v>1.0027746989999999</v>
      </c>
      <c r="N573" s="12">
        <f t="shared" ca="1" si="158"/>
        <v>1.0144060530000001</v>
      </c>
      <c r="O573" s="18">
        <f t="shared" si="169"/>
        <v>0</v>
      </c>
      <c r="P573" s="14">
        <f t="shared" ca="1" si="159"/>
        <v>14406.053</v>
      </c>
      <c r="Q573" s="21">
        <f t="shared" si="160"/>
        <v>0</v>
      </c>
      <c r="R573" s="14">
        <f t="shared" si="161"/>
        <v>0</v>
      </c>
      <c r="S573" s="4" t="str">
        <f t="shared" si="170"/>
        <v>J=</v>
      </c>
      <c r="T573" s="35">
        <f t="shared" si="171"/>
        <v>44484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3">
        <f t="shared" si="162"/>
        <v>44325</v>
      </c>
      <c r="B574" s="73">
        <f t="shared" ca="1" si="172"/>
        <v>1014406.053</v>
      </c>
      <c r="C574" s="7">
        <f t="shared" si="163"/>
        <v>1000000</v>
      </c>
      <c r="D574" s="13">
        <f ca="1">IF(A574&lt;$B$1,VLOOKUP(A574,[1]DI!$A$4:$B$15000,2,FALSE),0)</f>
        <v>0</v>
      </c>
      <c r="E574" s="14">
        <f t="shared" ca="1" si="155"/>
        <v>1</v>
      </c>
      <c r="F574" s="14">
        <f ca="1">(TRUNC(PRODUCT($E$12:$E573),16))</f>
        <v>1.0442149235852101</v>
      </c>
      <c r="G574" s="14">
        <f t="shared" ca="1" si="164"/>
        <v>1.0322417793904499</v>
      </c>
      <c r="H574" s="14">
        <f t="shared" ca="1" si="156"/>
        <v>1.01159917</v>
      </c>
      <c r="I574" s="13">
        <f t="shared" si="165"/>
        <v>5.0000000000000001E-3</v>
      </c>
      <c r="J574" s="35">
        <f t="shared" si="166"/>
        <v>44119</v>
      </c>
      <c r="K574" s="2">
        <f t="shared" si="167"/>
        <v>139</v>
      </c>
      <c r="L574" s="18">
        <f t="shared" si="168"/>
        <v>140</v>
      </c>
      <c r="M574" s="12">
        <f t="shared" si="157"/>
        <v>1.0027746989999999</v>
      </c>
      <c r="N574" s="12">
        <f t="shared" ca="1" si="158"/>
        <v>1.0144060530000001</v>
      </c>
      <c r="O574" s="18">
        <f t="shared" si="169"/>
        <v>0</v>
      </c>
      <c r="P574" s="14">
        <f t="shared" ca="1" si="159"/>
        <v>14406.053</v>
      </c>
      <c r="Q574" s="21">
        <f t="shared" si="160"/>
        <v>0</v>
      </c>
      <c r="R574" s="14">
        <f t="shared" si="161"/>
        <v>0</v>
      </c>
      <c r="S574" s="4" t="str">
        <f t="shared" si="170"/>
        <v>J=</v>
      </c>
      <c r="T574" s="35">
        <f t="shared" si="171"/>
        <v>44484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3">
        <f t="shared" si="162"/>
        <v>44326</v>
      </c>
      <c r="B575" s="73">
        <f t="shared" ca="1" si="172"/>
        <v>1014406.053</v>
      </c>
      <c r="C575" s="7">
        <f t="shared" si="163"/>
        <v>1000000</v>
      </c>
      <c r="D575" s="13">
        <f ca="1">IF(A575&lt;$B$1,VLOOKUP(A575,[1]DI!$A$4:$B$15000,2,FALSE),0)</f>
        <v>3.4000000000000002E-2</v>
      </c>
      <c r="E575" s="14">
        <f t="shared" ca="1" si="155"/>
        <v>1.00013269</v>
      </c>
      <c r="F575" s="14">
        <f ca="1">(TRUNC(PRODUCT($E$12:$E574),16))</f>
        <v>1.0442149235852101</v>
      </c>
      <c r="G575" s="14">
        <f t="shared" ca="1" si="164"/>
        <v>1.0322417793904499</v>
      </c>
      <c r="H575" s="14">
        <f t="shared" ca="1" si="156"/>
        <v>1.01159917</v>
      </c>
      <c r="I575" s="13">
        <f t="shared" si="165"/>
        <v>5.0000000000000001E-3</v>
      </c>
      <c r="J575" s="35">
        <f t="shared" si="166"/>
        <v>44119</v>
      </c>
      <c r="K575" s="2">
        <f t="shared" si="167"/>
        <v>140</v>
      </c>
      <c r="L575" s="18">
        <f t="shared" si="168"/>
        <v>140</v>
      </c>
      <c r="M575" s="12">
        <f t="shared" si="157"/>
        <v>1.0027746989999999</v>
      </c>
      <c r="N575" s="12">
        <f t="shared" ca="1" si="158"/>
        <v>1.0144060530000001</v>
      </c>
      <c r="O575" s="18">
        <f t="shared" si="169"/>
        <v>0</v>
      </c>
      <c r="P575" s="14">
        <f t="shared" ca="1" si="159"/>
        <v>14406.053</v>
      </c>
      <c r="Q575" s="21">
        <f t="shared" si="160"/>
        <v>0</v>
      </c>
      <c r="R575" s="14">
        <f t="shared" si="161"/>
        <v>0</v>
      </c>
      <c r="S575" s="4" t="str">
        <f t="shared" si="170"/>
        <v>J=</v>
      </c>
      <c r="T575" s="35">
        <f t="shared" si="171"/>
        <v>44484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3">
        <f t="shared" si="162"/>
        <v>44327</v>
      </c>
      <c r="B576" s="73">
        <f t="shared" ca="1" si="172"/>
        <v>1014560.736</v>
      </c>
      <c r="C576" s="7">
        <f t="shared" si="163"/>
        <v>1000000</v>
      </c>
      <c r="D576" s="13">
        <f ca="1">IF(A576&lt;$B$1,VLOOKUP(A576,[1]DI!$A$4:$B$15000,2,FALSE),0)</f>
        <v>3.4000000000000002E-2</v>
      </c>
      <c r="E576" s="14">
        <f t="shared" ca="1" si="155"/>
        <v>1.00013269</v>
      </c>
      <c r="F576" s="14">
        <f ca="1">(TRUNC(PRODUCT($E$12:$E575),16))</f>
        <v>1.04435348046342</v>
      </c>
      <c r="G576" s="14">
        <f t="shared" ca="1" si="164"/>
        <v>1.0322417793904499</v>
      </c>
      <c r="H576" s="14">
        <f t="shared" ca="1" si="156"/>
        <v>1.0117334</v>
      </c>
      <c r="I576" s="13">
        <f t="shared" si="165"/>
        <v>5.0000000000000001E-3</v>
      </c>
      <c r="J576" s="35">
        <f t="shared" si="166"/>
        <v>44119</v>
      </c>
      <c r="K576" s="2">
        <f t="shared" si="167"/>
        <v>141</v>
      </c>
      <c r="L576" s="18">
        <f t="shared" si="168"/>
        <v>141</v>
      </c>
      <c r="M576" s="12">
        <f t="shared" si="157"/>
        <v>1.0027945460000001</v>
      </c>
      <c r="N576" s="12">
        <f t="shared" ca="1" si="158"/>
        <v>1.014560736</v>
      </c>
      <c r="O576" s="18">
        <f t="shared" si="169"/>
        <v>0</v>
      </c>
      <c r="P576" s="14">
        <f t="shared" ca="1" si="159"/>
        <v>14560.736000000001</v>
      </c>
      <c r="Q576" s="21">
        <f t="shared" si="160"/>
        <v>0</v>
      </c>
      <c r="R576" s="14">
        <f t="shared" si="161"/>
        <v>0</v>
      </c>
      <c r="S576" s="4" t="str">
        <f t="shared" si="170"/>
        <v>J=</v>
      </c>
      <c r="T576" s="35">
        <f t="shared" si="171"/>
        <v>44484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3">
        <f t="shared" si="162"/>
        <v>44328</v>
      </c>
      <c r="B577" s="73">
        <f t="shared" ca="1" si="172"/>
        <v>1014715.433</v>
      </c>
      <c r="C577" s="7">
        <f t="shared" si="163"/>
        <v>1000000</v>
      </c>
      <c r="D577" s="13">
        <f ca="1">IF(A577&lt;$B$1,VLOOKUP(A577,[1]DI!$A$4:$B$15000,2,FALSE),0)</f>
        <v>3.4000000000000002E-2</v>
      </c>
      <c r="E577" s="14">
        <f t="shared" ca="1" si="155"/>
        <v>1.00013269</v>
      </c>
      <c r="F577" s="14">
        <f ca="1">(TRUNC(PRODUCT($E$12:$E576),16))</f>
        <v>1.0444920557267401</v>
      </c>
      <c r="G577" s="14">
        <f t="shared" ca="1" si="164"/>
        <v>1.0322417793904499</v>
      </c>
      <c r="H577" s="14">
        <f t="shared" ca="1" si="156"/>
        <v>1.01186764</v>
      </c>
      <c r="I577" s="13">
        <f t="shared" si="165"/>
        <v>5.0000000000000001E-3</v>
      </c>
      <c r="J577" s="35">
        <f t="shared" si="166"/>
        <v>44119</v>
      </c>
      <c r="K577" s="2">
        <f t="shared" si="167"/>
        <v>142</v>
      </c>
      <c r="L577" s="18">
        <f t="shared" si="168"/>
        <v>142</v>
      </c>
      <c r="M577" s="12">
        <f t="shared" si="157"/>
        <v>1.002814393</v>
      </c>
      <c r="N577" s="12">
        <f t="shared" ca="1" si="158"/>
        <v>1.0147154330000001</v>
      </c>
      <c r="O577" s="18">
        <f t="shared" si="169"/>
        <v>0</v>
      </c>
      <c r="P577" s="14">
        <f t="shared" ca="1" si="159"/>
        <v>14715.433000000001</v>
      </c>
      <c r="Q577" s="21">
        <f t="shared" si="160"/>
        <v>0</v>
      </c>
      <c r="R577" s="14">
        <f t="shared" si="161"/>
        <v>0</v>
      </c>
      <c r="S577" s="4" t="str">
        <f t="shared" si="170"/>
        <v>J=</v>
      </c>
      <c r="T577" s="35">
        <f t="shared" si="171"/>
        <v>44484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3">
        <f t="shared" si="162"/>
        <v>44329</v>
      </c>
      <c r="B578" s="73">
        <f t="shared" ca="1" si="172"/>
        <v>1014870.167</v>
      </c>
      <c r="C578" s="7">
        <f t="shared" si="163"/>
        <v>1000000</v>
      </c>
      <c r="D578" s="13">
        <f ca="1">IF(A578&lt;$B$1,VLOOKUP(A578,[1]DI!$A$4:$B$15000,2,FALSE),0)</f>
        <v>3.4000000000000002E-2</v>
      </c>
      <c r="E578" s="14">
        <f t="shared" ca="1" si="155"/>
        <v>1.00013269</v>
      </c>
      <c r="F578" s="14">
        <f ca="1">(TRUNC(PRODUCT($E$12:$E577),16))</f>
        <v>1.0446306493776101</v>
      </c>
      <c r="G578" s="14">
        <f t="shared" ca="1" si="164"/>
        <v>1.0322417793904499</v>
      </c>
      <c r="H578" s="14">
        <f t="shared" ca="1" si="156"/>
        <v>1.0120019099999999</v>
      </c>
      <c r="I578" s="13">
        <f t="shared" si="165"/>
        <v>5.0000000000000001E-3</v>
      </c>
      <c r="J578" s="35">
        <f t="shared" si="166"/>
        <v>44119</v>
      </c>
      <c r="K578" s="2">
        <f t="shared" si="167"/>
        <v>143</v>
      </c>
      <c r="L578" s="18">
        <f t="shared" si="168"/>
        <v>143</v>
      </c>
      <c r="M578" s="12">
        <f t="shared" si="157"/>
        <v>1.002834241</v>
      </c>
      <c r="N578" s="12">
        <f t="shared" ca="1" si="158"/>
        <v>1.014870167</v>
      </c>
      <c r="O578" s="18">
        <f t="shared" si="169"/>
        <v>0</v>
      </c>
      <c r="P578" s="14">
        <f t="shared" ca="1" si="159"/>
        <v>14870.166999999999</v>
      </c>
      <c r="Q578" s="21">
        <f t="shared" si="160"/>
        <v>0</v>
      </c>
      <c r="R578" s="14">
        <f t="shared" si="161"/>
        <v>0</v>
      </c>
      <c r="S578" s="4" t="str">
        <f t="shared" si="170"/>
        <v>J=</v>
      </c>
      <c r="T578" s="35">
        <f t="shared" si="171"/>
        <v>44484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3">
        <f t="shared" si="162"/>
        <v>44330</v>
      </c>
      <c r="B579" s="73">
        <f t="shared" ca="1" si="172"/>
        <v>1015024.917</v>
      </c>
      <c r="C579" s="7">
        <f t="shared" si="163"/>
        <v>1000000</v>
      </c>
      <c r="D579" s="13">
        <f ca="1">IF(A579&lt;$B$1,VLOOKUP(A579,[1]DI!$A$4:$B$15000,2,FALSE),0)</f>
        <v>3.4000000000000002E-2</v>
      </c>
      <c r="E579" s="14">
        <f t="shared" ca="1" si="155"/>
        <v>1.00013269</v>
      </c>
      <c r="F579" s="14">
        <f ca="1">(TRUNC(PRODUCT($E$12:$E578),16))</f>
        <v>1.04476926141848</v>
      </c>
      <c r="G579" s="14">
        <f t="shared" ca="1" si="164"/>
        <v>1.0322417793904499</v>
      </c>
      <c r="H579" s="14">
        <f t="shared" ca="1" si="156"/>
        <v>1.0121361900000001</v>
      </c>
      <c r="I579" s="13">
        <f t="shared" si="165"/>
        <v>5.0000000000000001E-3</v>
      </c>
      <c r="J579" s="35">
        <f t="shared" si="166"/>
        <v>44119</v>
      </c>
      <c r="K579" s="2">
        <f t="shared" si="167"/>
        <v>144</v>
      </c>
      <c r="L579" s="18">
        <f t="shared" si="168"/>
        <v>144</v>
      </c>
      <c r="M579" s="12">
        <f t="shared" si="157"/>
        <v>1.0028540889999999</v>
      </c>
      <c r="N579" s="12">
        <f t="shared" ca="1" si="158"/>
        <v>1.0150249170000001</v>
      </c>
      <c r="O579" s="18">
        <f t="shared" si="169"/>
        <v>0</v>
      </c>
      <c r="P579" s="14">
        <f t="shared" ca="1" si="159"/>
        <v>15024.916999999999</v>
      </c>
      <c r="Q579" s="21">
        <f t="shared" si="160"/>
        <v>0</v>
      </c>
      <c r="R579" s="14">
        <f t="shared" si="161"/>
        <v>0</v>
      </c>
      <c r="S579" s="4" t="str">
        <f t="shared" si="170"/>
        <v>J=</v>
      </c>
      <c r="T579" s="35">
        <f t="shared" si="171"/>
        <v>44484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3">
        <f t="shared" si="162"/>
        <v>44331</v>
      </c>
      <c r="B580" s="73">
        <f t="shared" ca="1" si="172"/>
        <v>1015179.692</v>
      </c>
      <c r="C580" s="7">
        <f t="shared" si="163"/>
        <v>1000000</v>
      </c>
      <c r="D580" s="13">
        <f ca="1">IF(A580&lt;$B$1,VLOOKUP(A580,[1]DI!$A$4:$B$15000,2,FALSE),0)</f>
        <v>0</v>
      </c>
      <c r="E580" s="14">
        <f t="shared" ca="1" si="155"/>
        <v>1</v>
      </c>
      <c r="F580" s="14">
        <f ca="1">(TRUNC(PRODUCT($E$12:$E579),16))</f>
        <v>1.04490789185178</v>
      </c>
      <c r="G580" s="14">
        <f t="shared" ca="1" si="164"/>
        <v>1.0322417793904499</v>
      </c>
      <c r="H580" s="14">
        <f t="shared" ca="1" si="156"/>
        <v>1.0122704899999999</v>
      </c>
      <c r="I580" s="13">
        <f t="shared" si="165"/>
        <v>5.0000000000000001E-3</v>
      </c>
      <c r="J580" s="35">
        <f t="shared" si="166"/>
        <v>44119</v>
      </c>
      <c r="K580" s="2">
        <f t="shared" si="167"/>
        <v>144</v>
      </c>
      <c r="L580" s="18">
        <f t="shared" si="168"/>
        <v>145</v>
      </c>
      <c r="M580" s="12">
        <f t="shared" si="157"/>
        <v>1.0028739369999999</v>
      </c>
      <c r="N580" s="12">
        <f t="shared" ca="1" si="158"/>
        <v>1.015179692</v>
      </c>
      <c r="O580" s="18">
        <f t="shared" si="169"/>
        <v>0</v>
      </c>
      <c r="P580" s="14">
        <f t="shared" ca="1" si="159"/>
        <v>15179.691999999999</v>
      </c>
      <c r="Q580" s="21">
        <f t="shared" si="160"/>
        <v>0</v>
      </c>
      <c r="R580" s="14">
        <f t="shared" si="161"/>
        <v>0</v>
      </c>
      <c r="S580" s="4" t="str">
        <f t="shared" si="170"/>
        <v>J=</v>
      </c>
      <c r="T580" s="35">
        <f t="shared" si="171"/>
        <v>44484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3">
        <f t="shared" si="162"/>
        <v>44332</v>
      </c>
      <c r="B581" s="73">
        <f t="shared" ca="1" si="172"/>
        <v>1015179.692</v>
      </c>
      <c r="C581" s="7">
        <f t="shared" si="163"/>
        <v>1000000</v>
      </c>
      <c r="D581" s="13">
        <f ca="1">IF(A581&lt;$B$1,VLOOKUP(A581,[1]DI!$A$4:$B$15000,2,FALSE),0)</f>
        <v>0</v>
      </c>
      <c r="E581" s="14">
        <f t="shared" ca="1" si="155"/>
        <v>1</v>
      </c>
      <c r="F581" s="14">
        <f ca="1">(TRUNC(PRODUCT($E$12:$E580),16))</f>
        <v>1.04490789185178</v>
      </c>
      <c r="G581" s="14">
        <f t="shared" ca="1" si="164"/>
        <v>1.0322417793904499</v>
      </c>
      <c r="H581" s="14">
        <f t="shared" ca="1" si="156"/>
        <v>1.0122704899999999</v>
      </c>
      <c r="I581" s="13">
        <f t="shared" si="165"/>
        <v>5.0000000000000001E-3</v>
      </c>
      <c r="J581" s="35">
        <f t="shared" si="166"/>
        <v>44119</v>
      </c>
      <c r="K581" s="2">
        <f t="shared" si="167"/>
        <v>144</v>
      </c>
      <c r="L581" s="18">
        <f t="shared" si="168"/>
        <v>145</v>
      </c>
      <c r="M581" s="12">
        <f t="shared" si="157"/>
        <v>1.0028739369999999</v>
      </c>
      <c r="N581" s="12">
        <f t="shared" ca="1" si="158"/>
        <v>1.015179692</v>
      </c>
      <c r="O581" s="18">
        <f t="shared" si="169"/>
        <v>0</v>
      </c>
      <c r="P581" s="14">
        <f t="shared" ca="1" si="159"/>
        <v>15179.691999999999</v>
      </c>
      <c r="Q581" s="21">
        <f t="shared" si="160"/>
        <v>0</v>
      </c>
      <c r="R581" s="14">
        <f t="shared" si="161"/>
        <v>0</v>
      </c>
      <c r="S581" s="4" t="str">
        <f t="shared" si="170"/>
        <v>J=</v>
      </c>
      <c r="T581" s="35">
        <f t="shared" si="171"/>
        <v>44484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3">
        <f t="shared" si="162"/>
        <v>44333</v>
      </c>
      <c r="B582" s="73">
        <f t="shared" ca="1" si="172"/>
        <v>1015179.692</v>
      </c>
      <c r="C582" s="7">
        <f t="shared" si="163"/>
        <v>1000000</v>
      </c>
      <c r="D582" s="13">
        <f ca="1">IF(A582&lt;$B$1,VLOOKUP(A582,[1]DI!$A$4:$B$15000,2,FALSE),0)</f>
        <v>3.4000000000000002E-2</v>
      </c>
      <c r="E582" s="14">
        <f t="shared" ca="1" si="155"/>
        <v>1.00013269</v>
      </c>
      <c r="F582" s="14">
        <f ca="1">(TRUNC(PRODUCT($E$12:$E581),16))</f>
        <v>1.04490789185178</v>
      </c>
      <c r="G582" s="14">
        <f t="shared" ca="1" si="164"/>
        <v>1.0322417793904499</v>
      </c>
      <c r="H582" s="14">
        <f t="shared" ca="1" si="156"/>
        <v>1.0122704899999999</v>
      </c>
      <c r="I582" s="13">
        <f t="shared" si="165"/>
        <v>5.0000000000000001E-3</v>
      </c>
      <c r="J582" s="35">
        <f t="shared" si="166"/>
        <v>44119</v>
      </c>
      <c r="K582" s="2">
        <f t="shared" si="167"/>
        <v>145</v>
      </c>
      <c r="L582" s="18">
        <f t="shared" si="168"/>
        <v>145</v>
      </c>
      <c r="M582" s="12">
        <f t="shared" si="157"/>
        <v>1.0028739369999999</v>
      </c>
      <c r="N582" s="12">
        <f t="shared" ca="1" si="158"/>
        <v>1.015179692</v>
      </c>
      <c r="O582" s="18">
        <f t="shared" si="169"/>
        <v>0</v>
      </c>
      <c r="P582" s="14">
        <f t="shared" ca="1" si="159"/>
        <v>15179.691999999999</v>
      </c>
      <c r="Q582" s="21">
        <f t="shared" si="160"/>
        <v>0</v>
      </c>
      <c r="R582" s="14">
        <f t="shared" si="161"/>
        <v>0</v>
      </c>
      <c r="S582" s="4" t="str">
        <f t="shared" si="170"/>
        <v>J=</v>
      </c>
      <c r="T582" s="35">
        <f t="shared" si="171"/>
        <v>44484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3">
        <f t="shared" si="162"/>
        <v>44334</v>
      </c>
      <c r="B583" s="73">
        <f t="shared" ca="1" si="172"/>
        <v>1015334.49299999</v>
      </c>
      <c r="C583" s="7">
        <f t="shared" si="163"/>
        <v>1000000</v>
      </c>
      <c r="D583" s="13">
        <f ca="1">IF(A583&lt;$B$1,VLOOKUP(A583,[1]DI!$A$4:$B$15000,2,FALSE),0)</f>
        <v>3.4000000000000002E-2</v>
      </c>
      <c r="E583" s="14">
        <f t="shared" ca="1" si="155"/>
        <v>1.00013269</v>
      </c>
      <c r="F583" s="14">
        <f ca="1">(TRUNC(PRODUCT($E$12:$E582),16))</f>
        <v>1.0450465406799501</v>
      </c>
      <c r="G583" s="14">
        <f t="shared" ca="1" si="164"/>
        <v>1.0322417793904499</v>
      </c>
      <c r="H583" s="14">
        <f t="shared" ca="1" si="156"/>
        <v>1.01240481</v>
      </c>
      <c r="I583" s="13">
        <f t="shared" si="165"/>
        <v>5.0000000000000001E-3</v>
      </c>
      <c r="J583" s="35">
        <f t="shared" si="166"/>
        <v>44119</v>
      </c>
      <c r="K583" s="2">
        <f t="shared" si="167"/>
        <v>146</v>
      </c>
      <c r="L583" s="18">
        <f t="shared" si="168"/>
        <v>146</v>
      </c>
      <c r="M583" s="12">
        <f t="shared" si="157"/>
        <v>1.002893786</v>
      </c>
      <c r="N583" s="12">
        <f t="shared" ca="1" si="158"/>
        <v>1.0153344929999999</v>
      </c>
      <c r="O583" s="18">
        <f t="shared" si="169"/>
        <v>0</v>
      </c>
      <c r="P583" s="14">
        <f t="shared" ca="1" si="159"/>
        <v>15334.49299999</v>
      </c>
      <c r="Q583" s="21">
        <f t="shared" si="160"/>
        <v>0</v>
      </c>
      <c r="R583" s="14">
        <f t="shared" si="161"/>
        <v>0</v>
      </c>
      <c r="S583" s="4" t="str">
        <f t="shared" si="170"/>
        <v>J=</v>
      </c>
      <c r="T583" s="35">
        <f t="shared" si="171"/>
        <v>44484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3">
        <f t="shared" si="162"/>
        <v>44335</v>
      </c>
      <c r="B584" s="73">
        <f t="shared" ca="1" si="172"/>
        <v>1015489.31</v>
      </c>
      <c r="C584" s="7">
        <f t="shared" si="163"/>
        <v>1000000</v>
      </c>
      <c r="D584" s="13">
        <f ca="1">IF(A584&lt;$B$1,VLOOKUP(A584,[1]DI!$A$4:$B$15000,2,FALSE),0)</f>
        <v>3.4000000000000002E-2</v>
      </c>
      <c r="E584" s="14">
        <f t="shared" ca="1" si="155"/>
        <v>1.00013269</v>
      </c>
      <c r="F584" s="14">
        <f ca="1">(TRUNC(PRODUCT($E$12:$E583),16))</f>
        <v>1.04518520790543</v>
      </c>
      <c r="G584" s="14">
        <f t="shared" ca="1" si="164"/>
        <v>1.0322417793904499</v>
      </c>
      <c r="H584" s="14">
        <f t="shared" ca="1" si="156"/>
        <v>1.0125391399999999</v>
      </c>
      <c r="I584" s="13">
        <f t="shared" si="165"/>
        <v>5.0000000000000001E-3</v>
      </c>
      <c r="J584" s="35">
        <f t="shared" si="166"/>
        <v>44119</v>
      </c>
      <c r="K584" s="2">
        <f t="shared" si="167"/>
        <v>147</v>
      </c>
      <c r="L584" s="18">
        <f t="shared" si="168"/>
        <v>147</v>
      </c>
      <c r="M584" s="12">
        <f t="shared" si="157"/>
        <v>1.0029136359999999</v>
      </c>
      <c r="N584" s="12">
        <f t="shared" ca="1" si="158"/>
        <v>1.01548931</v>
      </c>
      <c r="O584" s="18">
        <f t="shared" si="169"/>
        <v>0</v>
      </c>
      <c r="P584" s="14">
        <f t="shared" ca="1" si="159"/>
        <v>15489.31</v>
      </c>
      <c r="Q584" s="21">
        <f t="shared" si="160"/>
        <v>0</v>
      </c>
      <c r="R584" s="14">
        <f t="shared" si="161"/>
        <v>0</v>
      </c>
      <c r="S584" s="4" t="str">
        <f t="shared" si="170"/>
        <v>J=</v>
      </c>
      <c r="T584" s="35">
        <f t="shared" si="171"/>
        <v>44484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3">
        <f t="shared" si="162"/>
        <v>44336</v>
      </c>
      <c r="B585" s="73">
        <f t="shared" ca="1" si="172"/>
        <v>1015644.16299999</v>
      </c>
      <c r="C585" s="7">
        <f t="shared" si="163"/>
        <v>1000000</v>
      </c>
      <c r="D585" s="13">
        <f ca="1">IF(A585&lt;$B$1,VLOOKUP(A585,[1]DI!$A$4:$B$15000,2,FALSE),0)</f>
        <v>3.4000000000000002E-2</v>
      </c>
      <c r="E585" s="14">
        <f t="shared" ca="1" si="155"/>
        <v>1.00013269</v>
      </c>
      <c r="F585" s="14">
        <f ca="1">(TRUNC(PRODUCT($E$12:$E584),16))</f>
        <v>1.0453238935306699</v>
      </c>
      <c r="G585" s="14">
        <f t="shared" ca="1" si="164"/>
        <v>1.0322417793904499</v>
      </c>
      <c r="H585" s="14">
        <f t="shared" ca="1" si="156"/>
        <v>1.0126735</v>
      </c>
      <c r="I585" s="13">
        <f t="shared" si="165"/>
        <v>5.0000000000000001E-3</v>
      </c>
      <c r="J585" s="35">
        <f t="shared" si="166"/>
        <v>44119</v>
      </c>
      <c r="K585" s="2">
        <f t="shared" si="167"/>
        <v>148</v>
      </c>
      <c r="L585" s="18">
        <f t="shared" si="168"/>
        <v>148</v>
      </c>
      <c r="M585" s="12">
        <f t="shared" si="157"/>
        <v>1.002933485</v>
      </c>
      <c r="N585" s="12">
        <f t="shared" ca="1" si="158"/>
        <v>1.0156441629999999</v>
      </c>
      <c r="O585" s="18">
        <f t="shared" si="169"/>
        <v>0</v>
      </c>
      <c r="P585" s="14">
        <f t="shared" ca="1" si="159"/>
        <v>15644.16299999</v>
      </c>
      <c r="Q585" s="21">
        <f t="shared" si="160"/>
        <v>0</v>
      </c>
      <c r="R585" s="14">
        <f t="shared" si="161"/>
        <v>0</v>
      </c>
      <c r="S585" s="4" t="str">
        <f t="shared" si="170"/>
        <v>J=</v>
      </c>
      <c r="T585" s="35">
        <f t="shared" si="171"/>
        <v>44484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3">
        <f t="shared" si="162"/>
        <v>44337</v>
      </c>
      <c r="B586" s="73">
        <f t="shared" ca="1" si="172"/>
        <v>1015799.031</v>
      </c>
      <c r="C586" s="7">
        <f t="shared" si="163"/>
        <v>1000000</v>
      </c>
      <c r="D586" s="13">
        <f ca="1">IF(A586&lt;$B$1,VLOOKUP(A586,[1]DI!$A$4:$B$15000,2,FALSE),0)</f>
        <v>3.4000000000000002E-2</v>
      </c>
      <c r="E586" s="14">
        <f t="shared" ca="1" si="155"/>
        <v>1.00013269</v>
      </c>
      <c r="F586" s="14">
        <f ca="1">(TRUNC(PRODUCT($E$12:$E585),16))</f>
        <v>1.0454625975581</v>
      </c>
      <c r="G586" s="14">
        <f t="shared" ca="1" si="164"/>
        <v>1.0322417793904499</v>
      </c>
      <c r="H586" s="14">
        <f t="shared" ca="1" si="156"/>
        <v>1.0128078700000001</v>
      </c>
      <c r="I586" s="13">
        <f t="shared" si="165"/>
        <v>5.0000000000000001E-3</v>
      </c>
      <c r="J586" s="35">
        <f t="shared" si="166"/>
        <v>44119</v>
      </c>
      <c r="K586" s="2">
        <f t="shared" si="167"/>
        <v>149</v>
      </c>
      <c r="L586" s="18">
        <f t="shared" si="168"/>
        <v>149</v>
      </c>
      <c r="M586" s="12">
        <f t="shared" si="157"/>
        <v>1.0029533349999999</v>
      </c>
      <c r="N586" s="12">
        <f t="shared" ca="1" si="158"/>
        <v>1.015799031</v>
      </c>
      <c r="O586" s="18">
        <f t="shared" si="169"/>
        <v>0</v>
      </c>
      <c r="P586" s="14">
        <f t="shared" ca="1" si="159"/>
        <v>15799.031000000001</v>
      </c>
      <c r="Q586" s="21">
        <f t="shared" si="160"/>
        <v>0</v>
      </c>
      <c r="R586" s="14">
        <f t="shared" si="161"/>
        <v>0</v>
      </c>
      <c r="S586" s="4" t="str">
        <f t="shared" si="170"/>
        <v>J=</v>
      </c>
      <c r="T586" s="35">
        <f t="shared" si="171"/>
        <v>44484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3">
        <f t="shared" si="162"/>
        <v>44338</v>
      </c>
      <c r="B587" s="73">
        <f t="shared" ca="1" si="172"/>
        <v>1015953.92599999</v>
      </c>
      <c r="C587" s="7">
        <f t="shared" si="163"/>
        <v>1000000</v>
      </c>
      <c r="D587" s="13">
        <f ca="1">IF(A587&lt;$B$1,VLOOKUP(A587,[1]DI!$A$4:$B$15000,2,FALSE),0)</f>
        <v>0</v>
      </c>
      <c r="E587" s="14">
        <f t="shared" ca="1" si="155"/>
        <v>1</v>
      </c>
      <c r="F587" s="14">
        <f ca="1">(TRUNC(PRODUCT($E$12:$E586),16))</f>
        <v>1.0456013199901699</v>
      </c>
      <c r="G587" s="14">
        <f t="shared" ca="1" si="164"/>
        <v>1.0322417793904499</v>
      </c>
      <c r="H587" s="14">
        <f t="shared" ca="1" si="156"/>
        <v>1.01294226</v>
      </c>
      <c r="I587" s="13">
        <f t="shared" si="165"/>
        <v>5.0000000000000001E-3</v>
      </c>
      <c r="J587" s="35">
        <f t="shared" si="166"/>
        <v>44119</v>
      </c>
      <c r="K587" s="2">
        <f t="shared" si="167"/>
        <v>149</v>
      </c>
      <c r="L587" s="18">
        <f t="shared" si="168"/>
        <v>150</v>
      </c>
      <c r="M587" s="12">
        <f t="shared" si="157"/>
        <v>1.002973186</v>
      </c>
      <c r="N587" s="12">
        <f t="shared" ca="1" si="158"/>
        <v>1.0159539259999999</v>
      </c>
      <c r="O587" s="18">
        <f t="shared" si="169"/>
        <v>0</v>
      </c>
      <c r="P587" s="14">
        <f t="shared" ca="1" si="159"/>
        <v>15953.92599999</v>
      </c>
      <c r="Q587" s="21">
        <f t="shared" si="160"/>
        <v>0</v>
      </c>
      <c r="R587" s="14">
        <f t="shared" si="161"/>
        <v>0</v>
      </c>
      <c r="S587" s="4" t="str">
        <f t="shared" si="170"/>
        <v>J=</v>
      </c>
      <c r="T587" s="35">
        <f t="shared" si="171"/>
        <v>44484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3">
        <f t="shared" si="162"/>
        <v>44339</v>
      </c>
      <c r="B588" s="73">
        <f t="shared" ca="1" si="172"/>
        <v>1015953.92599999</v>
      </c>
      <c r="C588" s="7">
        <f t="shared" si="163"/>
        <v>1000000</v>
      </c>
      <c r="D588" s="13">
        <f ca="1">IF(A588&lt;$B$1,VLOOKUP(A588,[1]DI!$A$4:$B$15000,2,FALSE),0)</f>
        <v>0</v>
      </c>
      <c r="E588" s="14">
        <f t="shared" ref="E588:E651" ca="1" si="173">ROUND(((1+D588)^(1/252)),8)</f>
        <v>1</v>
      </c>
      <c r="F588" s="14">
        <f ca="1">(TRUNC(PRODUCT($E$12:$E587),16))</f>
        <v>1.0456013199901699</v>
      </c>
      <c r="G588" s="14">
        <f t="shared" ca="1" si="164"/>
        <v>1.0322417793904499</v>
      </c>
      <c r="H588" s="14">
        <f t="shared" ref="H588:H651" ca="1" si="174">ROUND(F588/G588,8)</f>
        <v>1.01294226</v>
      </c>
      <c r="I588" s="13">
        <f t="shared" si="165"/>
        <v>5.0000000000000001E-3</v>
      </c>
      <c r="J588" s="35">
        <f t="shared" si="166"/>
        <v>44119</v>
      </c>
      <c r="K588" s="2">
        <f t="shared" si="167"/>
        <v>149</v>
      </c>
      <c r="L588" s="18">
        <f t="shared" si="168"/>
        <v>150</v>
      </c>
      <c r="M588" s="12">
        <f t="shared" ref="M588:M651" si="175">ROUND((I588+1)^(L588/252),9)</f>
        <v>1.002973186</v>
      </c>
      <c r="N588" s="12">
        <f t="shared" ref="N588:N651" ca="1" si="176">ROUND(H588*M588,9)</f>
        <v>1.0159539259999999</v>
      </c>
      <c r="O588" s="18">
        <f t="shared" si="169"/>
        <v>0</v>
      </c>
      <c r="P588" s="14">
        <f t="shared" ref="P588:P651" ca="1" si="177">TRUNC(((N588-1)*C588),8)</f>
        <v>15953.92599999</v>
      </c>
      <c r="Q588" s="21">
        <f t="shared" ref="Q588:Q651" si="178">IF($O588&gt;0,VLOOKUP($O588,$W$12:$AC$150,7),0)</f>
        <v>0</v>
      </c>
      <c r="R588" s="14">
        <f t="shared" ref="R588:R651" si="179">IF(Q588&gt;0,TRUNC(Q588*C$12,8),0)</f>
        <v>0</v>
      </c>
      <c r="S588" s="4" t="str">
        <f t="shared" si="170"/>
        <v>J=</v>
      </c>
      <c r="T588" s="35">
        <f t="shared" si="171"/>
        <v>44484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3">
        <f t="shared" ref="A589:A652" si="180">(A588+1)</f>
        <v>44340</v>
      </c>
      <c r="B589" s="73">
        <f t="shared" ca="1" si="172"/>
        <v>1015953.92599999</v>
      </c>
      <c r="C589" s="7">
        <f t="shared" ref="C589:C652" si="181">(C588-R588)</f>
        <v>1000000</v>
      </c>
      <c r="D589" s="13">
        <f ca="1">IF(A589&lt;$B$1,VLOOKUP(A589,[1]DI!$A$4:$B$15000,2,FALSE),0)</f>
        <v>3.4000000000000002E-2</v>
      </c>
      <c r="E589" s="14">
        <f t="shared" ca="1" si="173"/>
        <v>1.00013269</v>
      </c>
      <c r="F589" s="14">
        <f ca="1">(TRUNC(PRODUCT($E$12:$E588),16))</f>
        <v>1.0456013199901699</v>
      </c>
      <c r="G589" s="14">
        <f t="shared" ref="G589:G652" ca="1" si="182">IF(O588&gt;0,F588,G588)</f>
        <v>1.0322417793904499</v>
      </c>
      <c r="H589" s="14">
        <f t="shared" ca="1" si="174"/>
        <v>1.01294226</v>
      </c>
      <c r="I589" s="13">
        <f t="shared" ref="I589:I652" si="183">I588</f>
        <v>5.0000000000000001E-3</v>
      </c>
      <c r="J589" s="35">
        <f t="shared" ref="J589:J652" si="184">IF(O588&gt;0,VLOOKUP(O588,W$12:AG$150,2),J588)</f>
        <v>44119</v>
      </c>
      <c r="K589" s="2">
        <f t="shared" ref="K589:K652" si="185">IF(A589&gt;J589,IF(NETWORKDAYS(J589,A589,$W$160:$W$544)-1=0,1,NETWORKDAYS(J589,A589,$W$160:$W$544)-1),0)</f>
        <v>150</v>
      </c>
      <c r="L589" s="18">
        <f t="shared" ref="L589:L652" si="186">IF(AND(K589=1,K588=1),1,IF(K589&gt;0,IF(K589=K588,K589+1,K589),0))</f>
        <v>150</v>
      </c>
      <c r="M589" s="12">
        <f t="shared" si="175"/>
        <v>1.002973186</v>
      </c>
      <c r="N589" s="12">
        <f t="shared" ca="1" si="176"/>
        <v>1.0159539259999999</v>
      </c>
      <c r="O589" s="18">
        <f t="shared" ref="O589:O652" si="187">IF(VLOOKUP(A589,X$12:AE$150,8)=VLOOKUP(A588,X$12:AE$150,8),0,VLOOKUP(A589,X$12:AE$150,8))</f>
        <v>0</v>
      </c>
      <c r="P589" s="14">
        <f t="shared" ca="1" si="177"/>
        <v>15953.92599999</v>
      </c>
      <c r="Q589" s="21">
        <f t="shared" si="178"/>
        <v>0</v>
      </c>
      <c r="R589" s="14">
        <f t="shared" si="179"/>
        <v>0</v>
      </c>
      <c r="S589" s="4" t="str">
        <f t="shared" ref="S589:S652" si="188">IF(O588&gt;0,VLOOKUP(O588,W$12:AG$150,10),S588)</f>
        <v>J=</v>
      </c>
      <c r="T589" s="35">
        <f t="shared" ref="T589:T652" si="189">IF(O588&gt;0,VLOOKUP(O588,W$12:AG$150,11),T588)</f>
        <v>44484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3">
        <f t="shared" si="180"/>
        <v>44341</v>
      </c>
      <c r="B590" s="73">
        <f t="shared" ref="B590:B653" ca="1" si="190">IF(A590&lt;=TODAY(),C590+P590,IF(AND(A590&gt;TODAY(),A590&lt;=$B$1),IF(VLOOKUP(TODAY(),$A$10:$D$5000,4,FALSE)=0,"n.d",C590+P590),"n.d"))</f>
        <v>1016108.846</v>
      </c>
      <c r="C590" s="7">
        <f t="shared" si="181"/>
        <v>1000000</v>
      </c>
      <c r="D590" s="13">
        <f ca="1">IF(A590&lt;$B$1,VLOOKUP(A590,[1]DI!$A$4:$B$15000,2,FALSE),0)</f>
        <v>3.4000000000000002E-2</v>
      </c>
      <c r="E590" s="14">
        <f t="shared" ca="1" si="173"/>
        <v>1.00013269</v>
      </c>
      <c r="F590" s="14">
        <f ca="1">(TRUNC(PRODUCT($E$12:$E589),16))</f>
        <v>1.0457400608293199</v>
      </c>
      <c r="G590" s="14">
        <f t="shared" ca="1" si="182"/>
        <v>1.0322417793904499</v>
      </c>
      <c r="H590" s="14">
        <f t="shared" ca="1" si="174"/>
        <v>1.01307667</v>
      </c>
      <c r="I590" s="13">
        <f t="shared" si="183"/>
        <v>5.0000000000000001E-3</v>
      </c>
      <c r="J590" s="35">
        <f t="shared" si="184"/>
        <v>44119</v>
      </c>
      <c r="K590" s="2">
        <f t="shared" si="185"/>
        <v>151</v>
      </c>
      <c r="L590" s="18">
        <f t="shared" si="186"/>
        <v>151</v>
      </c>
      <c r="M590" s="12">
        <f t="shared" si="175"/>
        <v>1.002993037</v>
      </c>
      <c r="N590" s="12">
        <f t="shared" ca="1" si="176"/>
        <v>1.0161088460000001</v>
      </c>
      <c r="O590" s="18">
        <f t="shared" si="187"/>
        <v>0</v>
      </c>
      <c r="P590" s="14">
        <f t="shared" ca="1" si="177"/>
        <v>16108.846</v>
      </c>
      <c r="Q590" s="21">
        <f t="shared" si="178"/>
        <v>0</v>
      </c>
      <c r="R590" s="14">
        <f t="shared" si="179"/>
        <v>0</v>
      </c>
      <c r="S590" s="4" t="str">
        <f t="shared" si="188"/>
        <v>J=</v>
      </c>
      <c r="T590" s="35">
        <f t="shared" si="189"/>
        <v>44484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3">
        <f t="shared" si="180"/>
        <v>44342</v>
      </c>
      <c r="B591" s="73">
        <f t="shared" ca="1" si="190"/>
        <v>1016263.782</v>
      </c>
      <c r="C591" s="7">
        <f t="shared" si="181"/>
        <v>1000000</v>
      </c>
      <c r="D591" s="13">
        <f ca="1">IF(A591&lt;$B$1,VLOOKUP(A591,[1]DI!$A$4:$B$15000,2,FALSE),0)</f>
        <v>3.4000000000000002E-2</v>
      </c>
      <c r="E591" s="14">
        <f t="shared" ca="1" si="173"/>
        <v>1.00013269</v>
      </c>
      <c r="F591" s="14">
        <f ca="1">(TRUNC(PRODUCT($E$12:$E590),16))</f>
        <v>1.04587882007799</v>
      </c>
      <c r="G591" s="14">
        <f t="shared" ca="1" si="182"/>
        <v>1.0322417793904499</v>
      </c>
      <c r="H591" s="14">
        <f t="shared" ca="1" si="174"/>
        <v>1.01321109</v>
      </c>
      <c r="I591" s="13">
        <f t="shared" si="183"/>
        <v>5.0000000000000001E-3</v>
      </c>
      <c r="J591" s="35">
        <f t="shared" si="184"/>
        <v>44119</v>
      </c>
      <c r="K591" s="2">
        <f t="shared" si="185"/>
        <v>152</v>
      </c>
      <c r="L591" s="18">
        <f t="shared" si="186"/>
        <v>152</v>
      </c>
      <c r="M591" s="12">
        <f t="shared" si="175"/>
        <v>1.003012888</v>
      </c>
      <c r="N591" s="12">
        <f t="shared" ca="1" si="176"/>
        <v>1.016263782</v>
      </c>
      <c r="O591" s="18">
        <f t="shared" si="187"/>
        <v>0</v>
      </c>
      <c r="P591" s="14">
        <f t="shared" ca="1" si="177"/>
        <v>16263.781999999999</v>
      </c>
      <c r="Q591" s="21">
        <f t="shared" si="178"/>
        <v>0</v>
      </c>
      <c r="R591" s="14">
        <f t="shared" si="179"/>
        <v>0</v>
      </c>
      <c r="S591" s="4" t="str">
        <f t="shared" si="188"/>
        <v>J=</v>
      </c>
      <c r="T591" s="35">
        <f t="shared" si="189"/>
        <v>44484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3">
        <f t="shared" si="180"/>
        <v>44343</v>
      </c>
      <c r="B592" s="73">
        <f t="shared" ca="1" si="190"/>
        <v>1016418.7439999999</v>
      </c>
      <c r="C592" s="7">
        <f t="shared" si="181"/>
        <v>1000000</v>
      </c>
      <c r="D592" s="13">
        <f ca="1">IF(A592&lt;$B$1,VLOOKUP(A592,[1]DI!$A$4:$B$15000,2,FALSE),0)</f>
        <v>3.4000000000000002E-2</v>
      </c>
      <c r="E592" s="14">
        <f t="shared" ca="1" si="173"/>
        <v>1.00013269</v>
      </c>
      <c r="F592" s="14">
        <f ca="1">(TRUNC(PRODUCT($E$12:$E591),16))</f>
        <v>1.0460175977386299</v>
      </c>
      <c r="G592" s="14">
        <f t="shared" ca="1" si="182"/>
        <v>1.0322417793904499</v>
      </c>
      <c r="H592" s="14">
        <f t="shared" ca="1" si="174"/>
        <v>1.01334553</v>
      </c>
      <c r="I592" s="13">
        <f t="shared" si="183"/>
        <v>5.0000000000000001E-3</v>
      </c>
      <c r="J592" s="35">
        <f t="shared" si="184"/>
        <v>44119</v>
      </c>
      <c r="K592" s="2">
        <f t="shared" si="185"/>
        <v>153</v>
      </c>
      <c r="L592" s="18">
        <f t="shared" si="186"/>
        <v>153</v>
      </c>
      <c r="M592" s="12">
        <f t="shared" si="175"/>
        <v>1.0030327400000001</v>
      </c>
      <c r="N592" s="12">
        <f t="shared" ca="1" si="176"/>
        <v>1.0164187440000001</v>
      </c>
      <c r="O592" s="18">
        <f t="shared" si="187"/>
        <v>0</v>
      </c>
      <c r="P592" s="14">
        <f t="shared" ca="1" si="177"/>
        <v>16418.743999999999</v>
      </c>
      <c r="Q592" s="21">
        <f t="shared" si="178"/>
        <v>0</v>
      </c>
      <c r="R592" s="14">
        <f t="shared" si="179"/>
        <v>0</v>
      </c>
      <c r="S592" s="4" t="str">
        <f t="shared" si="188"/>
        <v>J=</v>
      </c>
      <c r="T592" s="35">
        <f t="shared" si="189"/>
        <v>44484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3">
        <f t="shared" si="180"/>
        <v>44344</v>
      </c>
      <c r="B593" s="73">
        <f t="shared" ca="1" si="190"/>
        <v>1016573.741</v>
      </c>
      <c r="C593" s="7">
        <f t="shared" si="181"/>
        <v>1000000</v>
      </c>
      <c r="D593" s="13">
        <f ca="1">IF(A593&lt;$B$1,VLOOKUP(A593,[1]DI!$A$4:$B$15000,2,FALSE),0)</f>
        <v>3.4000000000000002E-2</v>
      </c>
      <c r="E593" s="14">
        <f t="shared" ca="1" si="173"/>
        <v>1.00013269</v>
      </c>
      <c r="F593" s="14">
        <f ca="1">(TRUNC(PRODUCT($E$12:$E592),16))</f>
        <v>1.04615639381367</v>
      </c>
      <c r="G593" s="14">
        <f t="shared" ca="1" si="182"/>
        <v>1.0322417793904499</v>
      </c>
      <c r="H593" s="14">
        <f t="shared" ca="1" si="174"/>
        <v>1.0134799999999999</v>
      </c>
      <c r="I593" s="13">
        <f t="shared" si="183"/>
        <v>5.0000000000000001E-3</v>
      </c>
      <c r="J593" s="35">
        <f t="shared" si="184"/>
        <v>44119</v>
      </c>
      <c r="K593" s="2">
        <f t="shared" si="185"/>
        <v>154</v>
      </c>
      <c r="L593" s="18">
        <f t="shared" si="186"/>
        <v>154</v>
      </c>
      <c r="M593" s="12">
        <f t="shared" si="175"/>
        <v>1.003052592</v>
      </c>
      <c r="N593" s="12">
        <f t="shared" ca="1" si="176"/>
        <v>1.016573741</v>
      </c>
      <c r="O593" s="18">
        <f t="shared" si="187"/>
        <v>0</v>
      </c>
      <c r="P593" s="14">
        <f t="shared" ca="1" si="177"/>
        <v>16573.741000000002</v>
      </c>
      <c r="Q593" s="21">
        <f t="shared" si="178"/>
        <v>0</v>
      </c>
      <c r="R593" s="14">
        <f t="shared" si="179"/>
        <v>0</v>
      </c>
      <c r="S593" s="4" t="str">
        <f t="shared" si="188"/>
        <v>J=</v>
      </c>
      <c r="T593" s="35">
        <f t="shared" si="189"/>
        <v>44484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3">
        <f t="shared" si="180"/>
        <v>44345</v>
      </c>
      <c r="B594" s="73">
        <f t="shared" ca="1" si="190"/>
        <v>1016728.7439999901</v>
      </c>
      <c r="C594" s="7">
        <f t="shared" si="181"/>
        <v>1000000</v>
      </c>
      <c r="D594" s="13">
        <f ca="1">IF(A594&lt;$B$1,VLOOKUP(A594,[1]DI!$A$4:$B$15000,2,FALSE),0)</f>
        <v>0</v>
      </c>
      <c r="E594" s="14">
        <f t="shared" ca="1" si="173"/>
        <v>1</v>
      </c>
      <c r="F594" s="14">
        <f ca="1">(TRUNC(PRODUCT($E$12:$E593),16))</f>
        <v>1.0462952083055701</v>
      </c>
      <c r="G594" s="14">
        <f t="shared" ca="1" si="182"/>
        <v>1.0322417793904499</v>
      </c>
      <c r="H594" s="14">
        <f t="shared" ca="1" si="174"/>
        <v>1.01361447</v>
      </c>
      <c r="I594" s="13">
        <f t="shared" si="183"/>
        <v>5.0000000000000001E-3</v>
      </c>
      <c r="J594" s="35">
        <f t="shared" si="184"/>
        <v>44119</v>
      </c>
      <c r="K594" s="2">
        <f t="shared" si="185"/>
        <v>154</v>
      </c>
      <c r="L594" s="18">
        <f t="shared" si="186"/>
        <v>155</v>
      </c>
      <c r="M594" s="12">
        <f t="shared" si="175"/>
        <v>1.0030724440000001</v>
      </c>
      <c r="N594" s="12">
        <f t="shared" ca="1" si="176"/>
        <v>1.0167287439999999</v>
      </c>
      <c r="O594" s="18">
        <f t="shared" si="187"/>
        <v>0</v>
      </c>
      <c r="P594" s="14">
        <f t="shared" ca="1" si="177"/>
        <v>16728.743999990002</v>
      </c>
      <c r="Q594" s="21">
        <f t="shared" si="178"/>
        <v>0</v>
      </c>
      <c r="R594" s="14">
        <f t="shared" si="179"/>
        <v>0</v>
      </c>
      <c r="S594" s="4" t="str">
        <f t="shared" si="188"/>
        <v>J=</v>
      </c>
      <c r="T594" s="35">
        <f t="shared" si="189"/>
        <v>44484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3">
        <f t="shared" si="180"/>
        <v>44346</v>
      </c>
      <c r="B595" s="73">
        <f t="shared" ca="1" si="190"/>
        <v>1016728.7439999901</v>
      </c>
      <c r="C595" s="7">
        <f t="shared" si="181"/>
        <v>1000000</v>
      </c>
      <c r="D595" s="13">
        <f ca="1">IF(A595&lt;$B$1,VLOOKUP(A595,[1]DI!$A$4:$B$15000,2,FALSE),0)</f>
        <v>0</v>
      </c>
      <c r="E595" s="14">
        <f t="shared" ca="1" si="173"/>
        <v>1</v>
      </c>
      <c r="F595" s="14">
        <f ca="1">(TRUNC(PRODUCT($E$12:$E594),16))</f>
        <v>1.0462952083055701</v>
      </c>
      <c r="G595" s="14">
        <f t="shared" ca="1" si="182"/>
        <v>1.0322417793904499</v>
      </c>
      <c r="H595" s="14">
        <f t="shared" ca="1" si="174"/>
        <v>1.01361447</v>
      </c>
      <c r="I595" s="13">
        <f t="shared" si="183"/>
        <v>5.0000000000000001E-3</v>
      </c>
      <c r="J595" s="35">
        <f t="shared" si="184"/>
        <v>44119</v>
      </c>
      <c r="K595" s="2">
        <f t="shared" si="185"/>
        <v>154</v>
      </c>
      <c r="L595" s="18">
        <f t="shared" si="186"/>
        <v>155</v>
      </c>
      <c r="M595" s="12">
        <f t="shared" si="175"/>
        <v>1.0030724440000001</v>
      </c>
      <c r="N595" s="12">
        <f t="shared" ca="1" si="176"/>
        <v>1.0167287439999999</v>
      </c>
      <c r="O595" s="18">
        <f t="shared" si="187"/>
        <v>0</v>
      </c>
      <c r="P595" s="14">
        <f t="shared" ca="1" si="177"/>
        <v>16728.743999990002</v>
      </c>
      <c r="Q595" s="21">
        <f t="shared" si="178"/>
        <v>0</v>
      </c>
      <c r="R595" s="14">
        <f t="shared" si="179"/>
        <v>0</v>
      </c>
      <c r="S595" s="4" t="str">
        <f t="shared" si="188"/>
        <v>J=</v>
      </c>
      <c r="T595" s="35">
        <f t="shared" si="189"/>
        <v>44484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3">
        <f t="shared" si="180"/>
        <v>44347</v>
      </c>
      <c r="B596" s="73">
        <f t="shared" ca="1" si="190"/>
        <v>1016728.7439999901</v>
      </c>
      <c r="C596" s="7">
        <f t="shared" si="181"/>
        <v>1000000</v>
      </c>
      <c r="D596" s="13">
        <f ca="1">IF(A596&lt;$B$1,VLOOKUP(A596,[1]DI!$A$4:$B$15000,2,FALSE),0)</f>
        <v>3.4000000000000002E-2</v>
      </c>
      <c r="E596" s="14">
        <f t="shared" ca="1" si="173"/>
        <v>1.00013269</v>
      </c>
      <c r="F596" s="14">
        <f ca="1">(TRUNC(PRODUCT($E$12:$E595),16))</f>
        <v>1.0462952083055701</v>
      </c>
      <c r="G596" s="14">
        <f t="shared" ca="1" si="182"/>
        <v>1.0322417793904499</v>
      </c>
      <c r="H596" s="14">
        <f t="shared" ca="1" si="174"/>
        <v>1.01361447</v>
      </c>
      <c r="I596" s="13">
        <f t="shared" si="183"/>
        <v>5.0000000000000001E-3</v>
      </c>
      <c r="J596" s="35">
        <f t="shared" si="184"/>
        <v>44119</v>
      </c>
      <c r="K596" s="2">
        <f t="shared" si="185"/>
        <v>155</v>
      </c>
      <c r="L596" s="18">
        <f t="shared" si="186"/>
        <v>155</v>
      </c>
      <c r="M596" s="12">
        <f t="shared" si="175"/>
        <v>1.0030724440000001</v>
      </c>
      <c r="N596" s="12">
        <f t="shared" ca="1" si="176"/>
        <v>1.0167287439999999</v>
      </c>
      <c r="O596" s="18">
        <f t="shared" si="187"/>
        <v>0</v>
      </c>
      <c r="P596" s="14">
        <f t="shared" ca="1" si="177"/>
        <v>16728.743999990002</v>
      </c>
      <c r="Q596" s="21">
        <f t="shared" si="178"/>
        <v>0</v>
      </c>
      <c r="R596" s="14">
        <f t="shared" si="179"/>
        <v>0</v>
      </c>
      <c r="S596" s="4" t="str">
        <f t="shared" si="188"/>
        <v>J=</v>
      </c>
      <c r="T596" s="35">
        <f t="shared" si="189"/>
        <v>44484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3">
        <f t="shared" si="180"/>
        <v>44348</v>
      </c>
      <c r="B597" s="73">
        <f t="shared" ca="1" si="190"/>
        <v>1016883.78299999</v>
      </c>
      <c r="C597" s="7">
        <f t="shared" si="181"/>
        <v>1000000</v>
      </c>
      <c r="D597" s="13">
        <f ca="1">IF(A597&lt;$B$1,VLOOKUP(A597,[1]DI!$A$4:$B$15000,2,FALSE),0)</f>
        <v>3.4000000000000002E-2</v>
      </c>
      <c r="E597" s="14">
        <f t="shared" ca="1" si="173"/>
        <v>1.00013269</v>
      </c>
      <c r="F597" s="14">
        <f ca="1">(TRUNC(PRODUCT($E$12:$E596),16))</f>
        <v>1.0464340412167601</v>
      </c>
      <c r="G597" s="14">
        <f t="shared" ca="1" si="182"/>
        <v>1.0322417793904499</v>
      </c>
      <c r="H597" s="14">
        <f t="shared" ca="1" si="174"/>
        <v>1.01374897</v>
      </c>
      <c r="I597" s="13">
        <f t="shared" si="183"/>
        <v>5.0000000000000001E-3</v>
      </c>
      <c r="J597" s="35">
        <f t="shared" si="184"/>
        <v>44119</v>
      </c>
      <c r="K597" s="2">
        <f t="shared" si="185"/>
        <v>156</v>
      </c>
      <c r="L597" s="18">
        <f t="shared" si="186"/>
        <v>156</v>
      </c>
      <c r="M597" s="12">
        <f t="shared" si="175"/>
        <v>1.003092297</v>
      </c>
      <c r="N597" s="12">
        <f t="shared" ca="1" si="176"/>
        <v>1.0168837829999999</v>
      </c>
      <c r="O597" s="18">
        <f t="shared" si="187"/>
        <v>0</v>
      </c>
      <c r="P597" s="14">
        <f t="shared" ca="1" si="177"/>
        <v>16883.782999989999</v>
      </c>
      <c r="Q597" s="21">
        <f t="shared" si="178"/>
        <v>0</v>
      </c>
      <c r="R597" s="14">
        <f t="shared" si="179"/>
        <v>0</v>
      </c>
      <c r="S597" s="4" t="str">
        <f t="shared" si="188"/>
        <v>J=</v>
      </c>
      <c r="T597" s="35">
        <f t="shared" si="189"/>
        <v>44484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3">
        <f t="shared" si="180"/>
        <v>44349</v>
      </c>
      <c r="B598" s="73">
        <f t="shared" ca="1" si="190"/>
        <v>1017038.8370000001</v>
      </c>
      <c r="C598" s="7">
        <f t="shared" si="181"/>
        <v>1000000</v>
      </c>
      <c r="D598" s="13">
        <f ca="1">IF(A598&lt;$B$1,VLOOKUP(A598,[1]DI!$A$4:$B$15000,2,FALSE),0)</f>
        <v>3.4000000000000002E-2</v>
      </c>
      <c r="E598" s="14">
        <f t="shared" ca="1" si="173"/>
        <v>1.00013269</v>
      </c>
      <c r="F598" s="14">
        <f ca="1">(TRUNC(PRODUCT($E$12:$E597),16))</f>
        <v>1.04657289254969</v>
      </c>
      <c r="G598" s="14">
        <f t="shared" ca="1" si="182"/>
        <v>1.0322417793904499</v>
      </c>
      <c r="H598" s="14">
        <f t="shared" ca="1" si="174"/>
        <v>1.0138834800000001</v>
      </c>
      <c r="I598" s="13">
        <f t="shared" si="183"/>
        <v>5.0000000000000001E-3</v>
      </c>
      <c r="J598" s="35">
        <f t="shared" si="184"/>
        <v>44119</v>
      </c>
      <c r="K598" s="2">
        <f t="shared" si="185"/>
        <v>157</v>
      </c>
      <c r="L598" s="18">
        <f t="shared" si="186"/>
        <v>157</v>
      </c>
      <c r="M598" s="12">
        <f t="shared" si="175"/>
        <v>1.00311215</v>
      </c>
      <c r="N598" s="12">
        <f t="shared" ca="1" si="176"/>
        <v>1.0170388370000001</v>
      </c>
      <c r="O598" s="18">
        <f t="shared" si="187"/>
        <v>0</v>
      </c>
      <c r="P598" s="14">
        <f t="shared" ca="1" si="177"/>
        <v>17038.837</v>
      </c>
      <c r="Q598" s="21">
        <f t="shared" si="178"/>
        <v>0</v>
      </c>
      <c r="R598" s="14">
        <f t="shared" si="179"/>
        <v>0</v>
      </c>
      <c r="S598" s="4" t="str">
        <f t="shared" si="188"/>
        <v>J=</v>
      </c>
      <c r="T598" s="35">
        <f t="shared" si="189"/>
        <v>44484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3">
        <f t="shared" si="180"/>
        <v>44350</v>
      </c>
      <c r="B599" s="73">
        <f t="shared" ca="1" si="190"/>
        <v>1017193.928</v>
      </c>
      <c r="C599" s="7">
        <f t="shared" si="181"/>
        <v>1000000</v>
      </c>
      <c r="D599" s="13">
        <f ca="1">IF(A599&lt;$B$1,VLOOKUP(A599,[1]DI!$A$4:$B$15000,2,FALSE),0)</f>
        <v>0</v>
      </c>
      <c r="E599" s="14">
        <f t="shared" ca="1" si="173"/>
        <v>1</v>
      </c>
      <c r="F599" s="14">
        <f ca="1">(TRUNC(PRODUCT($E$12:$E598),16))</f>
        <v>1.0467117623068001</v>
      </c>
      <c r="G599" s="14">
        <f t="shared" ca="1" si="182"/>
        <v>1.0322417793904499</v>
      </c>
      <c r="H599" s="14">
        <f t="shared" ca="1" si="174"/>
        <v>1.01401802</v>
      </c>
      <c r="I599" s="13">
        <f t="shared" si="183"/>
        <v>5.0000000000000001E-3</v>
      </c>
      <c r="J599" s="35">
        <f t="shared" si="184"/>
        <v>44119</v>
      </c>
      <c r="K599" s="2">
        <f t="shared" si="185"/>
        <v>157</v>
      </c>
      <c r="L599" s="18">
        <f t="shared" si="186"/>
        <v>158</v>
      </c>
      <c r="M599" s="12">
        <f t="shared" si="175"/>
        <v>1.003132004</v>
      </c>
      <c r="N599" s="12">
        <f t="shared" ca="1" si="176"/>
        <v>1.017193928</v>
      </c>
      <c r="O599" s="18">
        <f t="shared" si="187"/>
        <v>0</v>
      </c>
      <c r="P599" s="14">
        <f t="shared" ca="1" si="177"/>
        <v>17193.928</v>
      </c>
      <c r="Q599" s="21">
        <f t="shared" si="178"/>
        <v>0</v>
      </c>
      <c r="R599" s="14">
        <f t="shared" si="179"/>
        <v>0</v>
      </c>
      <c r="S599" s="4" t="str">
        <f t="shared" si="188"/>
        <v>J=</v>
      </c>
      <c r="T599" s="35">
        <f t="shared" si="189"/>
        <v>44484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3">
        <f t="shared" si="180"/>
        <v>44351</v>
      </c>
      <c r="B600" s="73">
        <f t="shared" ca="1" si="190"/>
        <v>1017193.928</v>
      </c>
      <c r="C600" s="7">
        <f t="shared" si="181"/>
        <v>1000000</v>
      </c>
      <c r="D600" s="13">
        <f ca="1">IF(A600&lt;$B$1,VLOOKUP(A600,[1]DI!$A$4:$B$15000,2,FALSE),0)</f>
        <v>3.4000000000000002E-2</v>
      </c>
      <c r="E600" s="14">
        <f t="shared" ca="1" si="173"/>
        <v>1.00013269</v>
      </c>
      <c r="F600" s="14">
        <f ca="1">(TRUNC(PRODUCT($E$12:$E599),16))</f>
        <v>1.0467117623068001</v>
      </c>
      <c r="G600" s="14">
        <f t="shared" ca="1" si="182"/>
        <v>1.0322417793904499</v>
      </c>
      <c r="H600" s="14">
        <f t="shared" ca="1" si="174"/>
        <v>1.01401802</v>
      </c>
      <c r="I600" s="13">
        <f t="shared" si="183"/>
        <v>5.0000000000000001E-3</v>
      </c>
      <c r="J600" s="35">
        <f t="shared" si="184"/>
        <v>44119</v>
      </c>
      <c r="K600" s="2">
        <f t="shared" si="185"/>
        <v>158</v>
      </c>
      <c r="L600" s="18">
        <f t="shared" si="186"/>
        <v>158</v>
      </c>
      <c r="M600" s="12">
        <f t="shared" si="175"/>
        <v>1.003132004</v>
      </c>
      <c r="N600" s="12">
        <f t="shared" ca="1" si="176"/>
        <v>1.017193928</v>
      </c>
      <c r="O600" s="18">
        <f t="shared" si="187"/>
        <v>0</v>
      </c>
      <c r="P600" s="14">
        <f t="shared" ca="1" si="177"/>
        <v>17193.928</v>
      </c>
      <c r="Q600" s="21">
        <f t="shared" si="178"/>
        <v>0</v>
      </c>
      <c r="R600" s="14">
        <f t="shared" si="179"/>
        <v>0</v>
      </c>
      <c r="S600" s="4" t="str">
        <f t="shared" si="188"/>
        <v>J=</v>
      </c>
      <c r="T600" s="35">
        <f t="shared" si="189"/>
        <v>44484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3">
        <f t="shared" si="180"/>
        <v>44352</v>
      </c>
      <c r="B601" s="73">
        <f t="shared" ca="1" si="190"/>
        <v>1017349.035</v>
      </c>
      <c r="C601" s="7">
        <f t="shared" si="181"/>
        <v>1000000</v>
      </c>
      <c r="D601" s="13">
        <f ca="1">IF(A601&lt;$B$1,VLOOKUP(A601,[1]DI!$A$4:$B$15000,2,FALSE),0)</f>
        <v>0</v>
      </c>
      <c r="E601" s="14">
        <f t="shared" ca="1" si="173"/>
        <v>1</v>
      </c>
      <c r="F601" s="14">
        <f ca="1">(TRUNC(PRODUCT($E$12:$E600),16))</f>
        <v>1.0468506504905399</v>
      </c>
      <c r="G601" s="14">
        <f t="shared" ca="1" si="182"/>
        <v>1.0322417793904499</v>
      </c>
      <c r="H601" s="14">
        <f t="shared" ca="1" si="174"/>
        <v>1.01415257</v>
      </c>
      <c r="I601" s="13">
        <f t="shared" si="183"/>
        <v>5.0000000000000001E-3</v>
      </c>
      <c r="J601" s="35">
        <f t="shared" si="184"/>
        <v>44119</v>
      </c>
      <c r="K601" s="2">
        <f t="shared" si="185"/>
        <v>158</v>
      </c>
      <c r="L601" s="18">
        <f t="shared" si="186"/>
        <v>159</v>
      </c>
      <c r="M601" s="12">
        <f t="shared" si="175"/>
        <v>1.0031518580000001</v>
      </c>
      <c r="N601" s="12">
        <f t="shared" ca="1" si="176"/>
        <v>1.0173490350000001</v>
      </c>
      <c r="O601" s="18">
        <f t="shared" si="187"/>
        <v>0</v>
      </c>
      <c r="P601" s="14">
        <f t="shared" ca="1" si="177"/>
        <v>17349.035</v>
      </c>
      <c r="Q601" s="21">
        <f t="shared" si="178"/>
        <v>0</v>
      </c>
      <c r="R601" s="14">
        <f t="shared" si="179"/>
        <v>0</v>
      </c>
      <c r="S601" s="4" t="str">
        <f t="shared" si="188"/>
        <v>J=</v>
      </c>
      <c r="T601" s="35">
        <f t="shared" si="189"/>
        <v>44484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3">
        <f t="shared" si="180"/>
        <v>44353</v>
      </c>
      <c r="B602" s="73">
        <f t="shared" ca="1" si="190"/>
        <v>1017349.035</v>
      </c>
      <c r="C602" s="7">
        <f t="shared" si="181"/>
        <v>1000000</v>
      </c>
      <c r="D602" s="13">
        <f ca="1">IF(A602&lt;$B$1,VLOOKUP(A602,[1]DI!$A$4:$B$15000,2,FALSE),0)</f>
        <v>0</v>
      </c>
      <c r="E602" s="14">
        <f t="shared" ca="1" si="173"/>
        <v>1</v>
      </c>
      <c r="F602" s="14">
        <f ca="1">(TRUNC(PRODUCT($E$12:$E601),16))</f>
        <v>1.0468506504905399</v>
      </c>
      <c r="G602" s="14">
        <f t="shared" ca="1" si="182"/>
        <v>1.0322417793904499</v>
      </c>
      <c r="H602" s="14">
        <f t="shared" ca="1" si="174"/>
        <v>1.01415257</v>
      </c>
      <c r="I602" s="13">
        <f t="shared" si="183"/>
        <v>5.0000000000000001E-3</v>
      </c>
      <c r="J602" s="35">
        <f t="shared" si="184"/>
        <v>44119</v>
      </c>
      <c r="K602" s="2">
        <f t="shared" si="185"/>
        <v>158</v>
      </c>
      <c r="L602" s="18">
        <f t="shared" si="186"/>
        <v>159</v>
      </c>
      <c r="M602" s="12">
        <f t="shared" si="175"/>
        <v>1.0031518580000001</v>
      </c>
      <c r="N602" s="12">
        <f t="shared" ca="1" si="176"/>
        <v>1.0173490350000001</v>
      </c>
      <c r="O602" s="18">
        <f t="shared" si="187"/>
        <v>0</v>
      </c>
      <c r="P602" s="14">
        <f t="shared" ca="1" si="177"/>
        <v>17349.035</v>
      </c>
      <c r="Q602" s="21">
        <f t="shared" si="178"/>
        <v>0</v>
      </c>
      <c r="R602" s="14">
        <f t="shared" si="179"/>
        <v>0</v>
      </c>
      <c r="S602" s="4" t="str">
        <f t="shared" si="188"/>
        <v>J=</v>
      </c>
      <c r="T602" s="35">
        <f t="shared" si="189"/>
        <v>44484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3">
        <f t="shared" si="180"/>
        <v>44354</v>
      </c>
      <c r="B603" s="73">
        <f t="shared" ca="1" si="190"/>
        <v>1017349.035</v>
      </c>
      <c r="C603" s="7">
        <f t="shared" si="181"/>
        <v>1000000</v>
      </c>
      <c r="D603" s="13">
        <f ca="1">IF(A603&lt;$B$1,VLOOKUP(A603,[1]DI!$A$4:$B$15000,2,FALSE),0)</f>
        <v>3.4000000000000002E-2</v>
      </c>
      <c r="E603" s="14">
        <f t="shared" ca="1" si="173"/>
        <v>1.00013269</v>
      </c>
      <c r="F603" s="14">
        <f ca="1">(TRUNC(PRODUCT($E$12:$E602),16))</f>
        <v>1.0468506504905399</v>
      </c>
      <c r="G603" s="14">
        <f t="shared" ca="1" si="182"/>
        <v>1.0322417793904499</v>
      </c>
      <c r="H603" s="14">
        <f t="shared" ca="1" si="174"/>
        <v>1.01415257</v>
      </c>
      <c r="I603" s="13">
        <f t="shared" si="183"/>
        <v>5.0000000000000001E-3</v>
      </c>
      <c r="J603" s="35">
        <f t="shared" si="184"/>
        <v>44119</v>
      </c>
      <c r="K603" s="2">
        <f t="shared" si="185"/>
        <v>159</v>
      </c>
      <c r="L603" s="18">
        <f t="shared" si="186"/>
        <v>159</v>
      </c>
      <c r="M603" s="12">
        <f t="shared" si="175"/>
        <v>1.0031518580000001</v>
      </c>
      <c r="N603" s="12">
        <f t="shared" ca="1" si="176"/>
        <v>1.0173490350000001</v>
      </c>
      <c r="O603" s="18">
        <f t="shared" si="187"/>
        <v>0</v>
      </c>
      <c r="P603" s="14">
        <f t="shared" ca="1" si="177"/>
        <v>17349.035</v>
      </c>
      <c r="Q603" s="21">
        <f t="shared" si="178"/>
        <v>0</v>
      </c>
      <c r="R603" s="14">
        <f t="shared" si="179"/>
        <v>0</v>
      </c>
      <c r="S603" s="4" t="str">
        <f t="shared" si="188"/>
        <v>J=</v>
      </c>
      <c r="T603" s="35">
        <f t="shared" si="189"/>
        <v>44484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3">
        <f t="shared" si="180"/>
        <v>44355</v>
      </c>
      <c r="B604" s="73">
        <f t="shared" ca="1" si="190"/>
        <v>1017504.167</v>
      </c>
      <c r="C604" s="7">
        <f t="shared" si="181"/>
        <v>1000000</v>
      </c>
      <c r="D604" s="13">
        <f ca="1">IF(A604&lt;$B$1,VLOOKUP(A604,[1]DI!$A$4:$B$15000,2,FALSE),0)</f>
        <v>3.4000000000000002E-2</v>
      </c>
      <c r="E604" s="14">
        <f t="shared" ca="1" si="173"/>
        <v>1.00013269</v>
      </c>
      <c r="F604" s="14">
        <f ca="1">(TRUNC(PRODUCT($E$12:$E603),16))</f>
        <v>1.0469895571033501</v>
      </c>
      <c r="G604" s="14">
        <f t="shared" ca="1" si="182"/>
        <v>1.0322417793904499</v>
      </c>
      <c r="H604" s="14">
        <f t="shared" ca="1" si="174"/>
        <v>1.01428714</v>
      </c>
      <c r="I604" s="13">
        <f t="shared" si="183"/>
        <v>5.0000000000000001E-3</v>
      </c>
      <c r="J604" s="35">
        <f t="shared" si="184"/>
        <v>44119</v>
      </c>
      <c r="K604" s="2">
        <f t="shared" si="185"/>
        <v>160</v>
      </c>
      <c r="L604" s="18">
        <f t="shared" si="186"/>
        <v>160</v>
      </c>
      <c r="M604" s="12">
        <f t="shared" si="175"/>
        <v>1.0031717120000001</v>
      </c>
      <c r="N604" s="12">
        <f t="shared" ca="1" si="176"/>
        <v>1.017504167</v>
      </c>
      <c r="O604" s="18">
        <f t="shared" si="187"/>
        <v>0</v>
      </c>
      <c r="P604" s="14">
        <f t="shared" ca="1" si="177"/>
        <v>17504.167000000001</v>
      </c>
      <c r="Q604" s="21">
        <f t="shared" si="178"/>
        <v>0</v>
      </c>
      <c r="R604" s="14">
        <f t="shared" si="179"/>
        <v>0</v>
      </c>
      <c r="S604" s="4" t="str">
        <f t="shared" si="188"/>
        <v>J=</v>
      </c>
      <c r="T604" s="35">
        <f t="shared" si="189"/>
        <v>44484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3">
        <f t="shared" si="180"/>
        <v>44356</v>
      </c>
      <c r="B605" s="73">
        <f t="shared" ca="1" si="190"/>
        <v>1017659.3149999999</v>
      </c>
      <c r="C605" s="7">
        <f t="shared" si="181"/>
        <v>1000000</v>
      </c>
      <c r="D605" s="13">
        <f ca="1">IF(A605&lt;$B$1,VLOOKUP(A605,[1]DI!$A$4:$B$15000,2,FALSE),0)</f>
        <v>3.4000000000000002E-2</v>
      </c>
      <c r="E605" s="14">
        <f t="shared" ca="1" si="173"/>
        <v>1.00013269</v>
      </c>
      <c r="F605" s="14">
        <f ca="1">(TRUNC(PRODUCT($E$12:$E604),16))</f>
        <v>1.0471284821476901</v>
      </c>
      <c r="G605" s="14">
        <f t="shared" ca="1" si="182"/>
        <v>1.0322417793904499</v>
      </c>
      <c r="H605" s="14">
        <f t="shared" ca="1" si="174"/>
        <v>1.0144217200000001</v>
      </c>
      <c r="I605" s="13">
        <f t="shared" si="183"/>
        <v>5.0000000000000001E-3</v>
      </c>
      <c r="J605" s="35">
        <f t="shared" si="184"/>
        <v>44119</v>
      </c>
      <c r="K605" s="2">
        <f t="shared" si="185"/>
        <v>161</v>
      </c>
      <c r="L605" s="18">
        <f t="shared" si="186"/>
        <v>161</v>
      </c>
      <c r="M605" s="12">
        <f t="shared" si="175"/>
        <v>1.003191567</v>
      </c>
      <c r="N605" s="12">
        <f t="shared" ca="1" si="176"/>
        <v>1.017659315</v>
      </c>
      <c r="O605" s="18">
        <f t="shared" si="187"/>
        <v>0</v>
      </c>
      <c r="P605" s="14">
        <f t="shared" ca="1" si="177"/>
        <v>17659.314999999999</v>
      </c>
      <c r="Q605" s="21">
        <f t="shared" si="178"/>
        <v>0</v>
      </c>
      <c r="R605" s="14">
        <f t="shared" si="179"/>
        <v>0</v>
      </c>
      <c r="S605" s="4" t="str">
        <f t="shared" si="188"/>
        <v>J=</v>
      </c>
      <c r="T605" s="35">
        <f t="shared" si="189"/>
        <v>44484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3">
        <f t="shared" si="180"/>
        <v>44357</v>
      </c>
      <c r="B606" s="73">
        <f t="shared" ca="1" si="190"/>
        <v>1017814.488</v>
      </c>
      <c r="C606" s="7">
        <f t="shared" si="181"/>
        <v>1000000</v>
      </c>
      <c r="D606" s="13">
        <f ca="1">IF(A606&lt;$B$1,VLOOKUP(A606,[1]DI!$A$4:$B$15000,2,FALSE),0)</f>
        <v>3.4000000000000002E-2</v>
      </c>
      <c r="E606" s="14">
        <f t="shared" ca="1" si="173"/>
        <v>1.00013269</v>
      </c>
      <c r="F606" s="14">
        <f ca="1">(TRUNC(PRODUCT($E$12:$E605),16))</f>
        <v>1.04726742562598</v>
      </c>
      <c r="G606" s="14">
        <f t="shared" ca="1" si="182"/>
        <v>1.0322417793904499</v>
      </c>
      <c r="H606" s="14">
        <f t="shared" ca="1" si="174"/>
        <v>1.0145563200000001</v>
      </c>
      <c r="I606" s="13">
        <f t="shared" si="183"/>
        <v>5.0000000000000001E-3</v>
      </c>
      <c r="J606" s="35">
        <f t="shared" si="184"/>
        <v>44119</v>
      </c>
      <c r="K606" s="2">
        <f t="shared" si="185"/>
        <v>162</v>
      </c>
      <c r="L606" s="18">
        <f t="shared" si="186"/>
        <v>162</v>
      </c>
      <c r="M606" s="12">
        <f t="shared" si="175"/>
        <v>1.0032114219999999</v>
      </c>
      <c r="N606" s="12">
        <f t="shared" ca="1" si="176"/>
        <v>1.017814488</v>
      </c>
      <c r="O606" s="18">
        <f t="shared" si="187"/>
        <v>0</v>
      </c>
      <c r="P606" s="14">
        <f t="shared" ca="1" si="177"/>
        <v>17814.488000000001</v>
      </c>
      <c r="Q606" s="21">
        <f t="shared" si="178"/>
        <v>0</v>
      </c>
      <c r="R606" s="14">
        <f t="shared" si="179"/>
        <v>0</v>
      </c>
      <c r="S606" s="4" t="str">
        <f t="shared" si="188"/>
        <v>J=</v>
      </c>
      <c r="T606" s="35">
        <f t="shared" si="189"/>
        <v>44484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3">
        <f t="shared" si="180"/>
        <v>44358</v>
      </c>
      <c r="B607" s="73">
        <f t="shared" ca="1" si="190"/>
        <v>1017969.699</v>
      </c>
      <c r="C607" s="7">
        <f t="shared" si="181"/>
        <v>1000000</v>
      </c>
      <c r="D607" s="13">
        <f ca="1">IF(A607&lt;$B$1,VLOOKUP(A607,[1]DI!$A$4:$B$15000,2,FALSE),0)</f>
        <v>3.4000000000000002E-2</v>
      </c>
      <c r="E607" s="14">
        <f t="shared" ca="1" si="173"/>
        <v>1.00013269</v>
      </c>
      <c r="F607" s="14">
        <f ca="1">(TRUNC(PRODUCT($E$12:$E606),16))</f>
        <v>1.04740638754069</v>
      </c>
      <c r="G607" s="14">
        <f t="shared" ca="1" si="182"/>
        <v>1.0322417793904499</v>
      </c>
      <c r="H607" s="14">
        <f t="shared" ca="1" si="174"/>
        <v>1.0146909500000001</v>
      </c>
      <c r="I607" s="13">
        <f t="shared" si="183"/>
        <v>5.0000000000000001E-3</v>
      </c>
      <c r="J607" s="35">
        <f t="shared" si="184"/>
        <v>44119</v>
      </c>
      <c r="K607" s="2">
        <f t="shared" si="185"/>
        <v>163</v>
      </c>
      <c r="L607" s="18">
        <f t="shared" si="186"/>
        <v>163</v>
      </c>
      <c r="M607" s="12">
        <f t="shared" si="175"/>
        <v>1.0032312779999999</v>
      </c>
      <c r="N607" s="12">
        <f t="shared" ca="1" si="176"/>
        <v>1.017969699</v>
      </c>
      <c r="O607" s="18">
        <f t="shared" si="187"/>
        <v>0</v>
      </c>
      <c r="P607" s="14">
        <f t="shared" ca="1" si="177"/>
        <v>17969.699000000001</v>
      </c>
      <c r="Q607" s="21">
        <f t="shared" si="178"/>
        <v>0</v>
      </c>
      <c r="R607" s="14">
        <f t="shared" si="179"/>
        <v>0</v>
      </c>
      <c r="S607" s="4" t="str">
        <f t="shared" si="188"/>
        <v>J=</v>
      </c>
      <c r="T607" s="35">
        <f t="shared" si="189"/>
        <v>44484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3">
        <f t="shared" si="180"/>
        <v>44359</v>
      </c>
      <c r="B608" s="73">
        <f t="shared" ca="1" si="190"/>
        <v>1018124.924</v>
      </c>
      <c r="C608" s="7">
        <f t="shared" si="181"/>
        <v>1000000</v>
      </c>
      <c r="D608" s="13">
        <f ca="1">IF(A608&lt;$B$1,VLOOKUP(A608,[1]DI!$A$4:$B$15000,2,FALSE),0)</f>
        <v>0</v>
      </c>
      <c r="E608" s="14">
        <f t="shared" ca="1" si="173"/>
        <v>1</v>
      </c>
      <c r="F608" s="14">
        <f ca="1">(TRUNC(PRODUCT($E$12:$E607),16))</f>
        <v>1.0475453678942499</v>
      </c>
      <c r="G608" s="14">
        <f t="shared" ca="1" si="182"/>
        <v>1.0322417793904499</v>
      </c>
      <c r="H608" s="14">
        <f t="shared" ca="1" si="174"/>
        <v>1.0148255900000001</v>
      </c>
      <c r="I608" s="13">
        <f t="shared" si="183"/>
        <v>5.0000000000000001E-3</v>
      </c>
      <c r="J608" s="35">
        <f t="shared" si="184"/>
        <v>44119</v>
      </c>
      <c r="K608" s="2">
        <f t="shared" si="185"/>
        <v>163</v>
      </c>
      <c r="L608" s="18">
        <f t="shared" si="186"/>
        <v>164</v>
      </c>
      <c r="M608" s="12">
        <f t="shared" si="175"/>
        <v>1.0032511340000001</v>
      </c>
      <c r="N608" s="12">
        <f t="shared" ca="1" si="176"/>
        <v>1.0181249240000001</v>
      </c>
      <c r="O608" s="18">
        <f t="shared" si="187"/>
        <v>0</v>
      </c>
      <c r="P608" s="14">
        <f t="shared" ca="1" si="177"/>
        <v>18124.923999999999</v>
      </c>
      <c r="Q608" s="21">
        <f t="shared" si="178"/>
        <v>0</v>
      </c>
      <c r="R608" s="14">
        <f t="shared" si="179"/>
        <v>0</v>
      </c>
      <c r="S608" s="4" t="str">
        <f t="shared" si="188"/>
        <v>J=</v>
      </c>
      <c r="T608" s="35">
        <f t="shared" si="189"/>
        <v>44484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3">
        <f t="shared" si="180"/>
        <v>44360</v>
      </c>
      <c r="B609" s="73">
        <f t="shared" ca="1" si="190"/>
        <v>1018124.924</v>
      </c>
      <c r="C609" s="7">
        <f t="shared" si="181"/>
        <v>1000000</v>
      </c>
      <c r="D609" s="13">
        <f ca="1">IF(A609&lt;$B$1,VLOOKUP(A609,[1]DI!$A$4:$B$15000,2,FALSE),0)</f>
        <v>0</v>
      </c>
      <c r="E609" s="14">
        <f t="shared" ca="1" si="173"/>
        <v>1</v>
      </c>
      <c r="F609" s="14">
        <f ca="1">(TRUNC(PRODUCT($E$12:$E608),16))</f>
        <v>1.0475453678942499</v>
      </c>
      <c r="G609" s="14">
        <f t="shared" ca="1" si="182"/>
        <v>1.0322417793904499</v>
      </c>
      <c r="H609" s="14">
        <f t="shared" ca="1" si="174"/>
        <v>1.0148255900000001</v>
      </c>
      <c r="I609" s="13">
        <f t="shared" si="183"/>
        <v>5.0000000000000001E-3</v>
      </c>
      <c r="J609" s="35">
        <f t="shared" si="184"/>
        <v>44119</v>
      </c>
      <c r="K609" s="2">
        <f t="shared" si="185"/>
        <v>163</v>
      </c>
      <c r="L609" s="18">
        <f t="shared" si="186"/>
        <v>164</v>
      </c>
      <c r="M609" s="12">
        <f t="shared" si="175"/>
        <v>1.0032511340000001</v>
      </c>
      <c r="N609" s="12">
        <f t="shared" ca="1" si="176"/>
        <v>1.0181249240000001</v>
      </c>
      <c r="O609" s="18">
        <f t="shared" si="187"/>
        <v>0</v>
      </c>
      <c r="P609" s="14">
        <f t="shared" ca="1" si="177"/>
        <v>18124.923999999999</v>
      </c>
      <c r="Q609" s="21">
        <f t="shared" si="178"/>
        <v>0</v>
      </c>
      <c r="R609" s="14">
        <f t="shared" si="179"/>
        <v>0</v>
      </c>
      <c r="S609" s="4" t="str">
        <f t="shared" si="188"/>
        <v>J=</v>
      </c>
      <c r="T609" s="35">
        <f t="shared" si="189"/>
        <v>44484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3">
        <f t="shared" si="180"/>
        <v>44361</v>
      </c>
      <c r="B610" s="73">
        <f t="shared" ca="1" si="190"/>
        <v>1018124.924</v>
      </c>
      <c r="C610" s="7">
        <f t="shared" si="181"/>
        <v>1000000</v>
      </c>
      <c r="D610" s="13">
        <f ca="1">IF(A610&lt;$B$1,VLOOKUP(A610,[1]DI!$A$4:$B$15000,2,FALSE),0)</f>
        <v>3.4000000000000002E-2</v>
      </c>
      <c r="E610" s="14">
        <f t="shared" ca="1" si="173"/>
        <v>1.00013269</v>
      </c>
      <c r="F610" s="14">
        <f ca="1">(TRUNC(PRODUCT($E$12:$E609),16))</f>
        <v>1.0475453678942499</v>
      </c>
      <c r="G610" s="14">
        <f t="shared" ca="1" si="182"/>
        <v>1.0322417793904499</v>
      </c>
      <c r="H610" s="14">
        <f t="shared" ca="1" si="174"/>
        <v>1.0148255900000001</v>
      </c>
      <c r="I610" s="13">
        <f t="shared" si="183"/>
        <v>5.0000000000000001E-3</v>
      </c>
      <c r="J610" s="35">
        <f t="shared" si="184"/>
        <v>44119</v>
      </c>
      <c r="K610" s="2">
        <f t="shared" si="185"/>
        <v>164</v>
      </c>
      <c r="L610" s="18">
        <f t="shared" si="186"/>
        <v>164</v>
      </c>
      <c r="M610" s="12">
        <f t="shared" si="175"/>
        <v>1.0032511340000001</v>
      </c>
      <c r="N610" s="12">
        <f t="shared" ca="1" si="176"/>
        <v>1.0181249240000001</v>
      </c>
      <c r="O610" s="18">
        <f t="shared" si="187"/>
        <v>0</v>
      </c>
      <c r="P610" s="14">
        <f t="shared" ca="1" si="177"/>
        <v>18124.923999999999</v>
      </c>
      <c r="Q610" s="21">
        <f t="shared" si="178"/>
        <v>0</v>
      </c>
      <c r="R610" s="14">
        <f t="shared" si="179"/>
        <v>0</v>
      </c>
      <c r="S610" s="4" t="str">
        <f t="shared" si="188"/>
        <v>J=</v>
      </c>
      <c r="T610" s="35">
        <f t="shared" si="189"/>
        <v>44484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3">
        <f t="shared" si="180"/>
        <v>44362</v>
      </c>
      <c r="B611" s="73">
        <f t="shared" ca="1" si="190"/>
        <v>1018280.165</v>
      </c>
      <c r="C611" s="7">
        <f t="shared" si="181"/>
        <v>1000000</v>
      </c>
      <c r="D611" s="13">
        <f ca="1">IF(A611&lt;$B$1,VLOOKUP(A611,[1]DI!$A$4:$B$15000,2,FALSE),0)</f>
        <v>3.4000000000000002E-2</v>
      </c>
      <c r="E611" s="14">
        <f t="shared" ca="1" si="173"/>
        <v>1.00013269</v>
      </c>
      <c r="F611" s="14">
        <f ca="1">(TRUNC(PRODUCT($E$12:$E610),16))</f>
        <v>1.04768436668912</v>
      </c>
      <c r="G611" s="14">
        <f t="shared" ca="1" si="182"/>
        <v>1.0322417793904499</v>
      </c>
      <c r="H611" s="14">
        <f t="shared" ca="1" si="174"/>
        <v>1.01496024</v>
      </c>
      <c r="I611" s="13">
        <f t="shared" si="183"/>
        <v>5.0000000000000001E-3</v>
      </c>
      <c r="J611" s="35">
        <f t="shared" si="184"/>
        <v>44119</v>
      </c>
      <c r="K611" s="2">
        <f t="shared" si="185"/>
        <v>165</v>
      </c>
      <c r="L611" s="18">
        <f t="shared" si="186"/>
        <v>165</v>
      </c>
      <c r="M611" s="12">
        <f t="shared" si="175"/>
        <v>1.0032709900000001</v>
      </c>
      <c r="N611" s="12">
        <f t="shared" ca="1" si="176"/>
        <v>1.018280165</v>
      </c>
      <c r="O611" s="18">
        <f t="shared" si="187"/>
        <v>0</v>
      </c>
      <c r="P611" s="14">
        <f t="shared" ca="1" si="177"/>
        <v>18280.165000000001</v>
      </c>
      <c r="Q611" s="21">
        <f t="shared" si="178"/>
        <v>0</v>
      </c>
      <c r="R611" s="14">
        <f t="shared" si="179"/>
        <v>0</v>
      </c>
      <c r="S611" s="4" t="str">
        <f t="shared" si="188"/>
        <v>J=</v>
      </c>
      <c r="T611" s="35">
        <f t="shared" si="189"/>
        <v>44484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3">
        <f t="shared" si="180"/>
        <v>44363</v>
      </c>
      <c r="B612" s="73">
        <f t="shared" ca="1" si="190"/>
        <v>1018435.44199999</v>
      </c>
      <c r="C612" s="7">
        <f t="shared" si="181"/>
        <v>1000000</v>
      </c>
      <c r="D612" s="13">
        <f ca="1">IF(A612&lt;$B$1,VLOOKUP(A612,[1]DI!$A$4:$B$15000,2,FALSE),0)</f>
        <v>3.4000000000000002E-2</v>
      </c>
      <c r="E612" s="14">
        <f t="shared" ca="1" si="173"/>
        <v>1.00013269</v>
      </c>
      <c r="F612" s="14">
        <f ca="1">(TRUNC(PRODUCT($E$12:$E611),16))</f>
        <v>1.04782338392773</v>
      </c>
      <c r="G612" s="14">
        <f t="shared" ca="1" si="182"/>
        <v>1.0322417793904499</v>
      </c>
      <c r="H612" s="14">
        <f t="shared" ca="1" si="174"/>
        <v>1.0150949199999999</v>
      </c>
      <c r="I612" s="13">
        <f t="shared" si="183"/>
        <v>5.0000000000000001E-3</v>
      </c>
      <c r="J612" s="35">
        <f t="shared" si="184"/>
        <v>44119</v>
      </c>
      <c r="K612" s="2">
        <f t="shared" si="185"/>
        <v>166</v>
      </c>
      <c r="L612" s="18">
        <f t="shared" si="186"/>
        <v>166</v>
      </c>
      <c r="M612" s="12">
        <f t="shared" si="175"/>
        <v>1.0032908469999999</v>
      </c>
      <c r="N612" s="12">
        <f t="shared" ca="1" si="176"/>
        <v>1.0184354419999999</v>
      </c>
      <c r="O612" s="18">
        <f t="shared" si="187"/>
        <v>0</v>
      </c>
      <c r="P612" s="14">
        <f t="shared" ca="1" si="177"/>
        <v>18435.441999989998</v>
      </c>
      <c r="Q612" s="21">
        <f t="shared" si="178"/>
        <v>0</v>
      </c>
      <c r="R612" s="14">
        <f t="shared" si="179"/>
        <v>0</v>
      </c>
      <c r="S612" s="4" t="str">
        <f t="shared" si="188"/>
        <v>J=</v>
      </c>
      <c r="T612" s="35">
        <f t="shared" si="189"/>
        <v>44484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3">
        <f t="shared" si="180"/>
        <v>44364</v>
      </c>
      <c r="B613" s="73">
        <f t="shared" ca="1" si="190"/>
        <v>1018590.735</v>
      </c>
      <c r="C613" s="7">
        <f t="shared" si="181"/>
        <v>1000000</v>
      </c>
      <c r="D613" s="13">
        <f ca="1">IF(A613&lt;$B$1,VLOOKUP(A613,[1]DI!$A$4:$B$15000,2,FALSE),0)</f>
        <v>4.1500000000000002E-2</v>
      </c>
      <c r="E613" s="14">
        <f t="shared" ca="1" si="173"/>
        <v>1.00016137</v>
      </c>
      <c r="F613" s="14">
        <f ca="1">(TRUNC(PRODUCT($E$12:$E612),16))</f>
        <v>1.0479624196125501</v>
      </c>
      <c r="G613" s="14">
        <f t="shared" ca="1" si="182"/>
        <v>1.0322417793904499</v>
      </c>
      <c r="H613" s="14">
        <f t="shared" ca="1" si="174"/>
        <v>1.01522961</v>
      </c>
      <c r="I613" s="13">
        <f t="shared" si="183"/>
        <v>5.0000000000000001E-3</v>
      </c>
      <c r="J613" s="35">
        <f t="shared" si="184"/>
        <v>44119</v>
      </c>
      <c r="K613" s="2">
        <f t="shared" si="185"/>
        <v>167</v>
      </c>
      <c r="L613" s="18">
        <f t="shared" si="186"/>
        <v>167</v>
      </c>
      <c r="M613" s="12">
        <f t="shared" si="175"/>
        <v>1.003310704</v>
      </c>
      <c r="N613" s="12">
        <f t="shared" ca="1" si="176"/>
        <v>1.0185907350000001</v>
      </c>
      <c r="O613" s="18">
        <f t="shared" si="187"/>
        <v>0</v>
      </c>
      <c r="P613" s="14">
        <f t="shared" ca="1" si="177"/>
        <v>18590.735000000001</v>
      </c>
      <c r="Q613" s="21">
        <f t="shared" si="178"/>
        <v>0</v>
      </c>
      <c r="R613" s="14">
        <f t="shared" si="179"/>
        <v>0</v>
      </c>
      <c r="S613" s="4" t="str">
        <f t="shared" si="188"/>
        <v>J=</v>
      </c>
      <c r="T613" s="35">
        <f t="shared" si="189"/>
        <v>44484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3">
        <f t="shared" si="180"/>
        <v>44365</v>
      </c>
      <c r="B614" s="73">
        <f t="shared" ca="1" si="190"/>
        <v>1018775.2709999999</v>
      </c>
      <c r="C614" s="7">
        <f t="shared" si="181"/>
        <v>1000000</v>
      </c>
      <c r="D614" s="13">
        <f ca="1">IF(A614&lt;$B$1,VLOOKUP(A614,[1]DI!$A$4:$B$15000,2,FALSE),0)</f>
        <v>4.1500000000000002E-2</v>
      </c>
      <c r="E614" s="14">
        <f t="shared" ca="1" si="173"/>
        <v>1.00016137</v>
      </c>
      <c r="F614" s="14">
        <f ca="1">(TRUNC(PRODUCT($E$12:$E613),16))</f>
        <v>1.0481315293082001</v>
      </c>
      <c r="G614" s="14">
        <f t="shared" ca="1" si="182"/>
        <v>1.0322417793904499</v>
      </c>
      <c r="H614" s="14">
        <f t="shared" ca="1" si="174"/>
        <v>1.01539344</v>
      </c>
      <c r="I614" s="13">
        <f t="shared" si="183"/>
        <v>5.0000000000000001E-3</v>
      </c>
      <c r="J614" s="35">
        <f t="shared" si="184"/>
        <v>44119</v>
      </c>
      <c r="K614" s="2">
        <f t="shared" si="185"/>
        <v>168</v>
      </c>
      <c r="L614" s="18">
        <f t="shared" si="186"/>
        <v>168</v>
      </c>
      <c r="M614" s="12">
        <f t="shared" si="175"/>
        <v>1.0033305619999999</v>
      </c>
      <c r="N614" s="12">
        <f t="shared" ca="1" si="176"/>
        <v>1.018775271</v>
      </c>
      <c r="O614" s="18">
        <f t="shared" si="187"/>
        <v>0</v>
      </c>
      <c r="P614" s="14">
        <f t="shared" ca="1" si="177"/>
        <v>18775.271000000001</v>
      </c>
      <c r="Q614" s="21">
        <f t="shared" si="178"/>
        <v>0</v>
      </c>
      <c r="R614" s="14">
        <f t="shared" si="179"/>
        <v>0</v>
      </c>
      <c r="S614" s="4" t="str">
        <f t="shared" si="188"/>
        <v>J=</v>
      </c>
      <c r="T614" s="35">
        <f t="shared" si="189"/>
        <v>44484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3">
        <f t="shared" si="180"/>
        <v>44366</v>
      </c>
      <c r="B615" s="73">
        <f t="shared" ca="1" si="190"/>
        <v>1018959.833</v>
      </c>
      <c r="C615" s="7">
        <f t="shared" si="181"/>
        <v>1000000</v>
      </c>
      <c r="D615" s="13">
        <f ca="1">IF(A615&lt;$B$1,VLOOKUP(A615,[1]DI!$A$4:$B$15000,2,FALSE),0)</f>
        <v>0</v>
      </c>
      <c r="E615" s="14">
        <f t="shared" ca="1" si="173"/>
        <v>1</v>
      </c>
      <c r="F615" s="14">
        <f ca="1">(TRUNC(PRODUCT($E$12:$E614),16))</f>
        <v>1.0483006662930801</v>
      </c>
      <c r="G615" s="14">
        <f t="shared" ca="1" si="182"/>
        <v>1.0322417793904499</v>
      </c>
      <c r="H615" s="14">
        <f t="shared" ca="1" si="174"/>
        <v>1.0155572900000001</v>
      </c>
      <c r="I615" s="13">
        <f t="shared" si="183"/>
        <v>5.0000000000000001E-3</v>
      </c>
      <c r="J615" s="35">
        <f t="shared" si="184"/>
        <v>44119</v>
      </c>
      <c r="K615" s="2">
        <f t="shared" si="185"/>
        <v>168</v>
      </c>
      <c r="L615" s="18">
        <f t="shared" si="186"/>
        <v>169</v>
      </c>
      <c r="M615" s="12">
        <f t="shared" si="175"/>
        <v>1.0033504200000001</v>
      </c>
      <c r="N615" s="12">
        <f t="shared" ca="1" si="176"/>
        <v>1.018959833</v>
      </c>
      <c r="O615" s="18">
        <f t="shared" si="187"/>
        <v>0</v>
      </c>
      <c r="P615" s="14">
        <f t="shared" ca="1" si="177"/>
        <v>18959.832999999999</v>
      </c>
      <c r="Q615" s="21">
        <f t="shared" si="178"/>
        <v>0</v>
      </c>
      <c r="R615" s="14">
        <f t="shared" si="179"/>
        <v>0</v>
      </c>
      <c r="S615" s="4" t="str">
        <f t="shared" si="188"/>
        <v>J=</v>
      </c>
      <c r="T615" s="35">
        <f t="shared" si="189"/>
        <v>44484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3">
        <f t="shared" si="180"/>
        <v>44367</v>
      </c>
      <c r="B616" s="73">
        <f t="shared" ca="1" si="190"/>
        <v>1018959.833</v>
      </c>
      <c r="C616" s="7">
        <f t="shared" si="181"/>
        <v>1000000</v>
      </c>
      <c r="D616" s="13">
        <f ca="1">IF(A616&lt;$B$1,VLOOKUP(A616,[1]DI!$A$4:$B$15000,2,FALSE),0)</f>
        <v>0</v>
      </c>
      <c r="E616" s="14">
        <f t="shared" ca="1" si="173"/>
        <v>1</v>
      </c>
      <c r="F616" s="14">
        <f ca="1">(TRUNC(PRODUCT($E$12:$E615),16))</f>
        <v>1.0483006662930801</v>
      </c>
      <c r="G616" s="14">
        <f t="shared" ca="1" si="182"/>
        <v>1.0322417793904499</v>
      </c>
      <c r="H616" s="14">
        <f t="shared" ca="1" si="174"/>
        <v>1.0155572900000001</v>
      </c>
      <c r="I616" s="13">
        <f t="shared" si="183"/>
        <v>5.0000000000000001E-3</v>
      </c>
      <c r="J616" s="35">
        <f t="shared" si="184"/>
        <v>44119</v>
      </c>
      <c r="K616" s="2">
        <f t="shared" si="185"/>
        <v>168</v>
      </c>
      <c r="L616" s="18">
        <f t="shared" si="186"/>
        <v>169</v>
      </c>
      <c r="M616" s="12">
        <f t="shared" si="175"/>
        <v>1.0033504200000001</v>
      </c>
      <c r="N616" s="12">
        <f t="shared" ca="1" si="176"/>
        <v>1.018959833</v>
      </c>
      <c r="O616" s="18">
        <f t="shared" si="187"/>
        <v>0</v>
      </c>
      <c r="P616" s="14">
        <f t="shared" ca="1" si="177"/>
        <v>18959.832999999999</v>
      </c>
      <c r="Q616" s="21">
        <f t="shared" si="178"/>
        <v>0</v>
      </c>
      <c r="R616" s="14">
        <f t="shared" si="179"/>
        <v>0</v>
      </c>
      <c r="S616" s="4" t="str">
        <f t="shared" si="188"/>
        <v>J=</v>
      </c>
      <c r="T616" s="35">
        <f t="shared" si="189"/>
        <v>44484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3">
        <f t="shared" si="180"/>
        <v>44368</v>
      </c>
      <c r="B617" s="73">
        <f t="shared" ca="1" si="190"/>
        <v>1018959.833</v>
      </c>
      <c r="C617" s="7">
        <f t="shared" si="181"/>
        <v>1000000</v>
      </c>
      <c r="D617" s="13">
        <f ca="1">IF(A617&lt;$B$1,VLOOKUP(A617,[1]DI!$A$4:$B$15000,2,FALSE),0)</f>
        <v>4.1500000000000002E-2</v>
      </c>
      <c r="E617" s="14">
        <f t="shared" ca="1" si="173"/>
        <v>1.00016137</v>
      </c>
      <c r="F617" s="14">
        <f ca="1">(TRUNC(PRODUCT($E$12:$E616),16))</f>
        <v>1.0483006662930801</v>
      </c>
      <c r="G617" s="14">
        <f t="shared" ca="1" si="182"/>
        <v>1.0322417793904499</v>
      </c>
      <c r="H617" s="14">
        <f t="shared" ca="1" si="174"/>
        <v>1.0155572900000001</v>
      </c>
      <c r="I617" s="13">
        <f t="shared" si="183"/>
        <v>5.0000000000000001E-3</v>
      </c>
      <c r="J617" s="35">
        <f t="shared" si="184"/>
        <v>44119</v>
      </c>
      <c r="K617" s="2">
        <f t="shared" si="185"/>
        <v>169</v>
      </c>
      <c r="L617" s="18">
        <f t="shared" si="186"/>
        <v>169</v>
      </c>
      <c r="M617" s="12">
        <f t="shared" si="175"/>
        <v>1.0033504200000001</v>
      </c>
      <c r="N617" s="12">
        <f t="shared" ca="1" si="176"/>
        <v>1.018959833</v>
      </c>
      <c r="O617" s="18">
        <f t="shared" si="187"/>
        <v>0</v>
      </c>
      <c r="P617" s="14">
        <f t="shared" ca="1" si="177"/>
        <v>18959.832999999999</v>
      </c>
      <c r="Q617" s="21">
        <f t="shared" si="178"/>
        <v>0</v>
      </c>
      <c r="R617" s="14">
        <f t="shared" si="179"/>
        <v>0</v>
      </c>
      <c r="S617" s="4" t="str">
        <f t="shared" si="188"/>
        <v>J=</v>
      </c>
      <c r="T617" s="35">
        <f t="shared" si="189"/>
        <v>44484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3">
        <f t="shared" si="180"/>
        <v>44369</v>
      </c>
      <c r="B618" s="73">
        <f t="shared" ca="1" si="190"/>
        <v>1019144.4329999899</v>
      </c>
      <c r="C618" s="7">
        <f t="shared" si="181"/>
        <v>1000000</v>
      </c>
      <c r="D618" s="13">
        <f ca="1">IF(A618&lt;$B$1,VLOOKUP(A618,[1]DI!$A$4:$B$15000,2,FALSE),0)</f>
        <v>4.1500000000000002E-2</v>
      </c>
      <c r="E618" s="14">
        <f t="shared" ca="1" si="173"/>
        <v>1.00016137</v>
      </c>
      <c r="F618" s="14">
        <f ca="1">(TRUNC(PRODUCT($E$12:$E617),16))</f>
        <v>1.0484698305716</v>
      </c>
      <c r="G618" s="14">
        <f t="shared" ca="1" si="182"/>
        <v>1.0322417793904499</v>
      </c>
      <c r="H618" s="14">
        <f t="shared" ca="1" si="174"/>
        <v>1.01572117</v>
      </c>
      <c r="I618" s="13">
        <f t="shared" si="183"/>
        <v>5.0000000000000001E-3</v>
      </c>
      <c r="J618" s="35">
        <f t="shared" si="184"/>
        <v>44119</v>
      </c>
      <c r="K618" s="2">
        <f t="shared" si="185"/>
        <v>170</v>
      </c>
      <c r="L618" s="18">
        <f t="shared" si="186"/>
        <v>170</v>
      </c>
      <c r="M618" s="12">
        <f t="shared" si="175"/>
        <v>1.003370278</v>
      </c>
      <c r="N618" s="12">
        <f t="shared" ca="1" si="176"/>
        <v>1.0191444329999999</v>
      </c>
      <c r="O618" s="18">
        <f t="shared" si="187"/>
        <v>0</v>
      </c>
      <c r="P618" s="14">
        <f t="shared" ca="1" si="177"/>
        <v>19144.43299999</v>
      </c>
      <c r="Q618" s="21">
        <f t="shared" si="178"/>
        <v>0</v>
      </c>
      <c r="R618" s="14">
        <f t="shared" si="179"/>
        <v>0</v>
      </c>
      <c r="S618" s="4" t="str">
        <f t="shared" si="188"/>
        <v>J=</v>
      </c>
      <c r="T618" s="35">
        <f t="shared" si="189"/>
        <v>44484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3">
        <f t="shared" si="180"/>
        <v>44370</v>
      </c>
      <c r="B619" s="73">
        <f t="shared" ca="1" si="190"/>
        <v>1019329.0699999901</v>
      </c>
      <c r="C619" s="7">
        <f t="shared" si="181"/>
        <v>1000000</v>
      </c>
      <c r="D619" s="13">
        <f ca="1">IF(A619&lt;$B$1,VLOOKUP(A619,[1]DI!$A$4:$B$15000,2,FALSE),0)</f>
        <v>4.1500000000000002E-2</v>
      </c>
      <c r="E619" s="14">
        <f t="shared" ca="1" si="173"/>
        <v>1.00016137</v>
      </c>
      <c r="F619" s="14">
        <f ca="1">(TRUNC(PRODUCT($E$12:$E618),16))</f>
        <v>1.0486390221481601</v>
      </c>
      <c r="G619" s="14">
        <f t="shared" ca="1" si="182"/>
        <v>1.0322417793904499</v>
      </c>
      <c r="H619" s="14">
        <f t="shared" ca="1" si="174"/>
        <v>1.0158850800000001</v>
      </c>
      <c r="I619" s="13">
        <f t="shared" si="183"/>
        <v>5.0000000000000001E-3</v>
      </c>
      <c r="J619" s="35">
        <f t="shared" si="184"/>
        <v>44119</v>
      </c>
      <c r="K619" s="2">
        <f t="shared" si="185"/>
        <v>171</v>
      </c>
      <c r="L619" s="18">
        <f t="shared" si="186"/>
        <v>171</v>
      </c>
      <c r="M619" s="12">
        <f t="shared" si="175"/>
        <v>1.003390137</v>
      </c>
      <c r="N619" s="12">
        <f t="shared" ca="1" si="176"/>
        <v>1.0193290699999999</v>
      </c>
      <c r="O619" s="18">
        <f t="shared" si="187"/>
        <v>0</v>
      </c>
      <c r="P619" s="14">
        <f t="shared" ca="1" si="177"/>
        <v>19329.069999989999</v>
      </c>
      <c r="Q619" s="21">
        <f t="shared" si="178"/>
        <v>0</v>
      </c>
      <c r="R619" s="14">
        <f t="shared" si="179"/>
        <v>0</v>
      </c>
      <c r="S619" s="4" t="str">
        <f t="shared" si="188"/>
        <v>J=</v>
      </c>
      <c r="T619" s="35">
        <f t="shared" si="189"/>
        <v>44484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3">
        <f t="shared" si="180"/>
        <v>44371</v>
      </c>
      <c r="B620" s="73">
        <f t="shared" ca="1" si="190"/>
        <v>1019513.73299999</v>
      </c>
      <c r="C620" s="7">
        <f t="shared" si="181"/>
        <v>1000000</v>
      </c>
      <c r="D620" s="13">
        <f ca="1">IF(A620&lt;$B$1,VLOOKUP(A620,[1]DI!$A$4:$B$15000,2,FALSE),0)</f>
        <v>4.1500000000000002E-2</v>
      </c>
      <c r="E620" s="14">
        <f t="shared" ca="1" si="173"/>
        <v>1.00016137</v>
      </c>
      <c r="F620" s="14">
        <f ca="1">(TRUNC(PRODUCT($E$12:$E619),16))</f>
        <v>1.04880824102717</v>
      </c>
      <c r="G620" s="14">
        <f t="shared" ca="1" si="182"/>
        <v>1.0322417793904499</v>
      </c>
      <c r="H620" s="14">
        <f t="shared" ca="1" si="174"/>
        <v>1.0160490099999999</v>
      </c>
      <c r="I620" s="13">
        <f t="shared" si="183"/>
        <v>5.0000000000000001E-3</v>
      </c>
      <c r="J620" s="35">
        <f t="shared" si="184"/>
        <v>44119</v>
      </c>
      <c r="K620" s="2">
        <f t="shared" si="185"/>
        <v>172</v>
      </c>
      <c r="L620" s="18">
        <f t="shared" si="186"/>
        <v>172</v>
      </c>
      <c r="M620" s="12">
        <f t="shared" si="175"/>
        <v>1.003409996</v>
      </c>
      <c r="N620" s="12">
        <f t="shared" ca="1" si="176"/>
        <v>1.0195137329999999</v>
      </c>
      <c r="O620" s="18">
        <f t="shared" si="187"/>
        <v>0</v>
      </c>
      <c r="P620" s="14">
        <f t="shared" ca="1" si="177"/>
        <v>19513.732999989999</v>
      </c>
      <c r="Q620" s="21">
        <f t="shared" si="178"/>
        <v>0</v>
      </c>
      <c r="R620" s="14">
        <f t="shared" si="179"/>
        <v>0</v>
      </c>
      <c r="S620" s="4" t="str">
        <f t="shared" si="188"/>
        <v>J=</v>
      </c>
      <c r="T620" s="35">
        <f t="shared" si="189"/>
        <v>44484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3">
        <f t="shared" si="180"/>
        <v>44372</v>
      </c>
      <c r="B621" s="73">
        <f t="shared" ca="1" si="190"/>
        <v>1019698.433</v>
      </c>
      <c r="C621" s="7">
        <f t="shared" si="181"/>
        <v>1000000</v>
      </c>
      <c r="D621" s="13">
        <f ca="1">IF(A621&lt;$B$1,VLOOKUP(A621,[1]DI!$A$4:$B$15000,2,FALSE),0)</f>
        <v>4.1500000000000002E-2</v>
      </c>
      <c r="E621" s="14">
        <f t="shared" ca="1" si="173"/>
        <v>1.00016137</v>
      </c>
      <c r="F621" s="14">
        <f ca="1">(TRUNC(PRODUCT($E$12:$E620),16))</f>
        <v>1.04897748721302</v>
      </c>
      <c r="G621" s="14">
        <f t="shared" ca="1" si="182"/>
        <v>1.0322417793904499</v>
      </c>
      <c r="H621" s="14">
        <f t="shared" ca="1" si="174"/>
        <v>1.01621297</v>
      </c>
      <c r="I621" s="13">
        <f t="shared" si="183"/>
        <v>5.0000000000000001E-3</v>
      </c>
      <c r="J621" s="35">
        <f t="shared" si="184"/>
        <v>44119</v>
      </c>
      <c r="K621" s="2">
        <f t="shared" si="185"/>
        <v>173</v>
      </c>
      <c r="L621" s="18">
        <f t="shared" si="186"/>
        <v>173</v>
      </c>
      <c r="M621" s="12">
        <f t="shared" si="175"/>
        <v>1.003429855</v>
      </c>
      <c r="N621" s="12">
        <f t="shared" ca="1" si="176"/>
        <v>1.0196984330000001</v>
      </c>
      <c r="O621" s="18">
        <f t="shared" si="187"/>
        <v>0</v>
      </c>
      <c r="P621" s="14">
        <f t="shared" ca="1" si="177"/>
        <v>19698.433000000001</v>
      </c>
      <c r="Q621" s="21">
        <f t="shared" si="178"/>
        <v>0</v>
      </c>
      <c r="R621" s="14">
        <f t="shared" si="179"/>
        <v>0</v>
      </c>
      <c r="S621" s="4" t="str">
        <f t="shared" si="188"/>
        <v>J=</v>
      </c>
      <c r="T621" s="35">
        <f t="shared" si="189"/>
        <v>44484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3">
        <f t="shared" si="180"/>
        <v>44373</v>
      </c>
      <c r="B622" s="73">
        <f t="shared" ca="1" si="190"/>
        <v>1019883.171</v>
      </c>
      <c r="C622" s="7">
        <f t="shared" si="181"/>
        <v>1000000</v>
      </c>
      <c r="D622" s="13">
        <f ca="1">IF(A622&lt;$B$1,VLOOKUP(A622,[1]DI!$A$4:$B$15000,2,FALSE),0)</f>
        <v>0</v>
      </c>
      <c r="E622" s="14">
        <f t="shared" ca="1" si="173"/>
        <v>1</v>
      </c>
      <c r="F622" s="14">
        <f ca="1">(TRUNC(PRODUCT($E$12:$E621),16))</f>
        <v>1.0491467607101299</v>
      </c>
      <c r="G622" s="14">
        <f t="shared" ca="1" si="182"/>
        <v>1.0322417793904499</v>
      </c>
      <c r="H622" s="14">
        <f t="shared" ca="1" si="174"/>
        <v>1.0163769600000001</v>
      </c>
      <c r="I622" s="13">
        <f t="shared" si="183"/>
        <v>5.0000000000000001E-3</v>
      </c>
      <c r="J622" s="35">
        <f t="shared" si="184"/>
        <v>44119</v>
      </c>
      <c r="K622" s="2">
        <f t="shared" si="185"/>
        <v>173</v>
      </c>
      <c r="L622" s="18">
        <f t="shared" si="186"/>
        <v>174</v>
      </c>
      <c r="M622" s="12">
        <f t="shared" si="175"/>
        <v>1.0034497149999999</v>
      </c>
      <c r="N622" s="12">
        <f t="shared" ca="1" si="176"/>
        <v>1.019883171</v>
      </c>
      <c r="O622" s="18">
        <f t="shared" si="187"/>
        <v>0</v>
      </c>
      <c r="P622" s="14">
        <f t="shared" ca="1" si="177"/>
        <v>19883.170999999998</v>
      </c>
      <c r="Q622" s="21">
        <f t="shared" si="178"/>
        <v>0</v>
      </c>
      <c r="R622" s="14">
        <f t="shared" si="179"/>
        <v>0</v>
      </c>
      <c r="S622" s="4" t="str">
        <f t="shared" si="188"/>
        <v>J=</v>
      </c>
      <c r="T622" s="35">
        <f t="shared" si="189"/>
        <v>44484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3">
        <f t="shared" si="180"/>
        <v>44374</v>
      </c>
      <c r="B623" s="73">
        <f t="shared" ca="1" si="190"/>
        <v>1019883.171</v>
      </c>
      <c r="C623" s="7">
        <f t="shared" si="181"/>
        <v>1000000</v>
      </c>
      <c r="D623" s="13">
        <f ca="1">IF(A623&lt;$B$1,VLOOKUP(A623,[1]DI!$A$4:$B$15000,2,FALSE),0)</f>
        <v>0</v>
      </c>
      <c r="E623" s="14">
        <f t="shared" ca="1" si="173"/>
        <v>1</v>
      </c>
      <c r="F623" s="14">
        <f ca="1">(TRUNC(PRODUCT($E$12:$E622),16))</f>
        <v>1.0491467607101299</v>
      </c>
      <c r="G623" s="14">
        <f t="shared" ca="1" si="182"/>
        <v>1.0322417793904499</v>
      </c>
      <c r="H623" s="14">
        <f t="shared" ca="1" si="174"/>
        <v>1.0163769600000001</v>
      </c>
      <c r="I623" s="13">
        <f t="shared" si="183"/>
        <v>5.0000000000000001E-3</v>
      </c>
      <c r="J623" s="35">
        <f t="shared" si="184"/>
        <v>44119</v>
      </c>
      <c r="K623" s="2">
        <f t="shared" si="185"/>
        <v>173</v>
      </c>
      <c r="L623" s="18">
        <f t="shared" si="186"/>
        <v>174</v>
      </c>
      <c r="M623" s="12">
        <f t="shared" si="175"/>
        <v>1.0034497149999999</v>
      </c>
      <c r="N623" s="12">
        <f t="shared" ca="1" si="176"/>
        <v>1.019883171</v>
      </c>
      <c r="O623" s="18">
        <f t="shared" si="187"/>
        <v>0</v>
      </c>
      <c r="P623" s="14">
        <f t="shared" ca="1" si="177"/>
        <v>19883.170999999998</v>
      </c>
      <c r="Q623" s="21">
        <f t="shared" si="178"/>
        <v>0</v>
      </c>
      <c r="R623" s="14">
        <f t="shared" si="179"/>
        <v>0</v>
      </c>
      <c r="S623" s="4" t="str">
        <f t="shared" si="188"/>
        <v>J=</v>
      </c>
      <c r="T623" s="35">
        <f t="shared" si="189"/>
        <v>44484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3">
        <f t="shared" si="180"/>
        <v>44375</v>
      </c>
      <c r="B624" s="73">
        <f t="shared" ca="1" si="190"/>
        <v>1019883.171</v>
      </c>
      <c r="C624" s="7">
        <f t="shared" si="181"/>
        <v>1000000</v>
      </c>
      <c r="D624" s="13">
        <f ca="1">IF(A624&lt;$B$1,VLOOKUP(A624,[1]DI!$A$4:$B$15000,2,FALSE),0)</f>
        <v>4.1500000000000002E-2</v>
      </c>
      <c r="E624" s="14">
        <f t="shared" ca="1" si="173"/>
        <v>1.00016137</v>
      </c>
      <c r="F624" s="14">
        <f ca="1">(TRUNC(PRODUCT($E$12:$E623),16))</f>
        <v>1.0491467607101299</v>
      </c>
      <c r="G624" s="14">
        <f t="shared" ca="1" si="182"/>
        <v>1.0322417793904499</v>
      </c>
      <c r="H624" s="14">
        <f t="shared" ca="1" si="174"/>
        <v>1.0163769600000001</v>
      </c>
      <c r="I624" s="13">
        <f t="shared" si="183"/>
        <v>5.0000000000000001E-3</v>
      </c>
      <c r="J624" s="35">
        <f t="shared" si="184"/>
        <v>44119</v>
      </c>
      <c r="K624" s="2">
        <f t="shared" si="185"/>
        <v>174</v>
      </c>
      <c r="L624" s="18">
        <f t="shared" si="186"/>
        <v>174</v>
      </c>
      <c r="M624" s="12">
        <f t="shared" si="175"/>
        <v>1.0034497149999999</v>
      </c>
      <c r="N624" s="12">
        <f t="shared" ca="1" si="176"/>
        <v>1.019883171</v>
      </c>
      <c r="O624" s="18">
        <f t="shared" si="187"/>
        <v>0</v>
      </c>
      <c r="P624" s="14">
        <f t="shared" ca="1" si="177"/>
        <v>19883.170999999998</v>
      </c>
      <c r="Q624" s="21">
        <f t="shared" si="178"/>
        <v>0</v>
      </c>
      <c r="R624" s="14">
        <f t="shared" si="179"/>
        <v>0</v>
      </c>
      <c r="S624" s="4" t="str">
        <f t="shared" si="188"/>
        <v>J=</v>
      </c>
      <c r="T624" s="35">
        <f t="shared" si="189"/>
        <v>44484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3">
        <f t="shared" si="180"/>
        <v>44376</v>
      </c>
      <c r="B625" s="73">
        <f t="shared" ca="1" si="190"/>
        <v>1020067.936</v>
      </c>
      <c r="C625" s="7">
        <f t="shared" si="181"/>
        <v>1000000</v>
      </c>
      <c r="D625" s="13">
        <f ca="1">IF(A625&lt;$B$1,VLOOKUP(A625,[1]DI!$A$4:$B$15000,2,FALSE),0)</f>
        <v>4.1500000000000002E-2</v>
      </c>
      <c r="E625" s="14">
        <f t="shared" ca="1" si="173"/>
        <v>1.00016137</v>
      </c>
      <c r="F625" s="14">
        <f ca="1">(TRUNC(PRODUCT($E$12:$E624),16))</f>
        <v>1.04931606152291</v>
      </c>
      <c r="G625" s="14">
        <f t="shared" ca="1" si="182"/>
        <v>1.0322417793904499</v>
      </c>
      <c r="H625" s="14">
        <f t="shared" ca="1" si="174"/>
        <v>1.0165409700000001</v>
      </c>
      <c r="I625" s="13">
        <f t="shared" si="183"/>
        <v>5.0000000000000001E-3</v>
      </c>
      <c r="J625" s="35">
        <f t="shared" si="184"/>
        <v>44119</v>
      </c>
      <c r="K625" s="2">
        <f t="shared" si="185"/>
        <v>175</v>
      </c>
      <c r="L625" s="18">
        <f t="shared" si="186"/>
        <v>175</v>
      </c>
      <c r="M625" s="12">
        <f t="shared" si="175"/>
        <v>1.0034695760000001</v>
      </c>
      <c r="N625" s="12">
        <f t="shared" ca="1" si="176"/>
        <v>1.020067936</v>
      </c>
      <c r="O625" s="18">
        <f t="shared" si="187"/>
        <v>0</v>
      </c>
      <c r="P625" s="14">
        <f t="shared" ca="1" si="177"/>
        <v>20067.936000000002</v>
      </c>
      <c r="Q625" s="21">
        <f t="shared" si="178"/>
        <v>0</v>
      </c>
      <c r="R625" s="14">
        <f t="shared" si="179"/>
        <v>0</v>
      </c>
      <c r="S625" s="4" t="str">
        <f t="shared" si="188"/>
        <v>J=</v>
      </c>
      <c r="T625" s="35">
        <f t="shared" si="189"/>
        <v>44484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3">
        <f t="shared" si="180"/>
        <v>44377</v>
      </c>
      <c r="B626" s="73">
        <f t="shared" ca="1" si="190"/>
        <v>1020252.737</v>
      </c>
      <c r="C626" s="7">
        <f t="shared" si="181"/>
        <v>1000000</v>
      </c>
      <c r="D626" s="13">
        <f ca="1">IF(A626&lt;$B$1,VLOOKUP(A626,[1]DI!$A$4:$B$15000,2,FALSE),0)</f>
        <v>4.1500000000000002E-2</v>
      </c>
      <c r="E626" s="14">
        <f t="shared" ca="1" si="173"/>
        <v>1.00016137</v>
      </c>
      <c r="F626" s="14">
        <f ca="1">(TRUNC(PRODUCT($E$12:$E625),16))</f>
        <v>1.0494853896557601</v>
      </c>
      <c r="G626" s="14">
        <f t="shared" ca="1" si="182"/>
        <v>1.0322417793904499</v>
      </c>
      <c r="H626" s="14">
        <f t="shared" ca="1" si="174"/>
        <v>1.0167050099999999</v>
      </c>
      <c r="I626" s="13">
        <f t="shared" si="183"/>
        <v>5.0000000000000001E-3</v>
      </c>
      <c r="J626" s="35">
        <f t="shared" si="184"/>
        <v>44119</v>
      </c>
      <c r="K626" s="2">
        <f t="shared" si="185"/>
        <v>176</v>
      </c>
      <c r="L626" s="18">
        <f t="shared" si="186"/>
        <v>176</v>
      </c>
      <c r="M626" s="12">
        <f t="shared" si="175"/>
        <v>1.003489436</v>
      </c>
      <c r="N626" s="12">
        <f t="shared" ca="1" si="176"/>
        <v>1.0202527370000001</v>
      </c>
      <c r="O626" s="18">
        <f t="shared" si="187"/>
        <v>0</v>
      </c>
      <c r="P626" s="14">
        <f t="shared" ca="1" si="177"/>
        <v>20252.737000000001</v>
      </c>
      <c r="Q626" s="21">
        <f t="shared" si="178"/>
        <v>0</v>
      </c>
      <c r="R626" s="14">
        <f t="shared" si="179"/>
        <v>0</v>
      </c>
      <c r="S626" s="4" t="str">
        <f t="shared" si="188"/>
        <v>J=</v>
      </c>
      <c r="T626" s="35">
        <f t="shared" si="189"/>
        <v>44484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3">
        <f t="shared" si="180"/>
        <v>44378</v>
      </c>
      <c r="B627" s="73">
        <f t="shared" ca="1" si="190"/>
        <v>1020437.576</v>
      </c>
      <c r="C627" s="7">
        <f t="shared" si="181"/>
        <v>1000000</v>
      </c>
      <c r="D627" s="13">
        <f ca="1">IF(A627&lt;$B$1,VLOOKUP(A627,[1]DI!$A$4:$B$15000,2,FALSE),0)</f>
        <v>4.1500000000000002E-2</v>
      </c>
      <c r="E627" s="14">
        <f t="shared" ca="1" si="173"/>
        <v>1.00016137</v>
      </c>
      <c r="F627" s="14">
        <f ca="1">(TRUNC(PRODUCT($E$12:$E626),16))</f>
        <v>1.04965474511309</v>
      </c>
      <c r="G627" s="14">
        <f t="shared" ca="1" si="182"/>
        <v>1.0322417793904499</v>
      </c>
      <c r="H627" s="14">
        <f t="shared" ca="1" si="174"/>
        <v>1.01686908</v>
      </c>
      <c r="I627" s="13">
        <f t="shared" si="183"/>
        <v>5.0000000000000001E-3</v>
      </c>
      <c r="J627" s="35">
        <f t="shared" si="184"/>
        <v>44119</v>
      </c>
      <c r="K627" s="2">
        <f t="shared" si="185"/>
        <v>177</v>
      </c>
      <c r="L627" s="18">
        <f t="shared" si="186"/>
        <v>177</v>
      </c>
      <c r="M627" s="12">
        <f t="shared" si="175"/>
        <v>1.0035092969999999</v>
      </c>
      <c r="N627" s="12">
        <f t="shared" ca="1" si="176"/>
        <v>1.020437576</v>
      </c>
      <c r="O627" s="18">
        <f t="shared" si="187"/>
        <v>0</v>
      </c>
      <c r="P627" s="14">
        <f t="shared" ca="1" si="177"/>
        <v>20437.576000000001</v>
      </c>
      <c r="Q627" s="21">
        <f t="shared" si="178"/>
        <v>0</v>
      </c>
      <c r="R627" s="14">
        <f t="shared" si="179"/>
        <v>0</v>
      </c>
      <c r="S627" s="4" t="str">
        <f t="shared" si="188"/>
        <v>J=</v>
      </c>
      <c r="T627" s="35">
        <f t="shared" si="189"/>
        <v>44484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3">
        <f t="shared" si="180"/>
        <v>44379</v>
      </c>
      <c r="B628" s="73">
        <f t="shared" ca="1" si="190"/>
        <v>1020622.442</v>
      </c>
      <c r="C628" s="7">
        <f t="shared" si="181"/>
        <v>1000000</v>
      </c>
      <c r="D628" s="13">
        <f ca="1">IF(A628&lt;$B$1,VLOOKUP(A628,[1]DI!$A$4:$B$15000,2,FALSE),0)</f>
        <v>4.1500000000000002E-2</v>
      </c>
      <c r="E628" s="14">
        <f t="shared" ca="1" si="173"/>
        <v>1.00016137</v>
      </c>
      <c r="F628" s="14">
        <f ca="1">(TRUNC(PRODUCT($E$12:$E627),16))</f>
        <v>1.0498241278992999</v>
      </c>
      <c r="G628" s="14">
        <f t="shared" ca="1" si="182"/>
        <v>1.0322417793904499</v>
      </c>
      <c r="H628" s="14">
        <f t="shared" ca="1" si="174"/>
        <v>1.0170331699999999</v>
      </c>
      <c r="I628" s="13">
        <f t="shared" si="183"/>
        <v>5.0000000000000001E-3</v>
      </c>
      <c r="J628" s="35">
        <f t="shared" si="184"/>
        <v>44119</v>
      </c>
      <c r="K628" s="2">
        <f t="shared" si="185"/>
        <v>178</v>
      </c>
      <c r="L628" s="18">
        <f t="shared" si="186"/>
        <v>178</v>
      </c>
      <c r="M628" s="12">
        <f t="shared" si="175"/>
        <v>1.0035291589999999</v>
      </c>
      <c r="N628" s="12">
        <f t="shared" ca="1" si="176"/>
        <v>1.0206224420000001</v>
      </c>
      <c r="O628" s="18">
        <f t="shared" si="187"/>
        <v>0</v>
      </c>
      <c r="P628" s="14">
        <f t="shared" ca="1" si="177"/>
        <v>20622.441999999999</v>
      </c>
      <c r="Q628" s="21">
        <f t="shared" si="178"/>
        <v>0</v>
      </c>
      <c r="R628" s="14">
        <f t="shared" si="179"/>
        <v>0</v>
      </c>
      <c r="S628" s="4" t="str">
        <f t="shared" si="188"/>
        <v>J=</v>
      </c>
      <c r="T628" s="35">
        <f t="shared" si="189"/>
        <v>44484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3">
        <f t="shared" si="180"/>
        <v>44380</v>
      </c>
      <c r="B629" s="73">
        <f t="shared" ca="1" si="190"/>
        <v>1020807.34499999</v>
      </c>
      <c r="C629" s="7">
        <f t="shared" si="181"/>
        <v>1000000</v>
      </c>
      <c r="D629" s="13">
        <f ca="1">IF(A629&lt;$B$1,VLOOKUP(A629,[1]DI!$A$4:$B$15000,2,FALSE),0)</f>
        <v>0</v>
      </c>
      <c r="E629" s="14">
        <f t="shared" ca="1" si="173"/>
        <v>1</v>
      </c>
      <c r="F629" s="14">
        <f ca="1">(TRUNC(PRODUCT($E$12:$E628),16))</f>
        <v>1.0499935380188199</v>
      </c>
      <c r="G629" s="14">
        <f t="shared" ca="1" si="182"/>
        <v>1.0322417793904499</v>
      </c>
      <c r="H629" s="14">
        <f t="shared" ca="1" si="174"/>
        <v>1.0171972899999999</v>
      </c>
      <c r="I629" s="13">
        <f t="shared" si="183"/>
        <v>5.0000000000000001E-3</v>
      </c>
      <c r="J629" s="35">
        <f t="shared" si="184"/>
        <v>44119</v>
      </c>
      <c r="K629" s="2">
        <f t="shared" si="185"/>
        <v>178</v>
      </c>
      <c r="L629" s="18">
        <f t="shared" si="186"/>
        <v>179</v>
      </c>
      <c r="M629" s="12">
        <f t="shared" si="175"/>
        <v>1.003549021</v>
      </c>
      <c r="N629" s="12">
        <f t="shared" ca="1" si="176"/>
        <v>1.0208073449999999</v>
      </c>
      <c r="O629" s="18">
        <f t="shared" si="187"/>
        <v>0</v>
      </c>
      <c r="P629" s="14">
        <f t="shared" ca="1" si="177"/>
        <v>20807.34499999</v>
      </c>
      <c r="Q629" s="21">
        <f t="shared" si="178"/>
        <v>0</v>
      </c>
      <c r="R629" s="14">
        <f t="shared" si="179"/>
        <v>0</v>
      </c>
      <c r="S629" s="4" t="str">
        <f t="shared" si="188"/>
        <v>J=</v>
      </c>
      <c r="T629" s="35">
        <f t="shared" si="189"/>
        <v>44484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3">
        <f t="shared" si="180"/>
        <v>44381</v>
      </c>
      <c r="B630" s="73">
        <f t="shared" ca="1" si="190"/>
        <v>1020807.34499999</v>
      </c>
      <c r="C630" s="7">
        <f t="shared" si="181"/>
        <v>1000000</v>
      </c>
      <c r="D630" s="13">
        <f ca="1">IF(A630&lt;$B$1,VLOOKUP(A630,[1]DI!$A$4:$B$15000,2,FALSE),0)</f>
        <v>0</v>
      </c>
      <c r="E630" s="14">
        <f t="shared" ca="1" si="173"/>
        <v>1</v>
      </c>
      <c r="F630" s="14">
        <f ca="1">(TRUNC(PRODUCT($E$12:$E629),16))</f>
        <v>1.0499935380188199</v>
      </c>
      <c r="G630" s="14">
        <f t="shared" ca="1" si="182"/>
        <v>1.0322417793904499</v>
      </c>
      <c r="H630" s="14">
        <f t="shared" ca="1" si="174"/>
        <v>1.0171972899999999</v>
      </c>
      <c r="I630" s="13">
        <f t="shared" si="183"/>
        <v>5.0000000000000001E-3</v>
      </c>
      <c r="J630" s="35">
        <f t="shared" si="184"/>
        <v>44119</v>
      </c>
      <c r="K630" s="2">
        <f t="shared" si="185"/>
        <v>178</v>
      </c>
      <c r="L630" s="18">
        <f t="shared" si="186"/>
        <v>179</v>
      </c>
      <c r="M630" s="12">
        <f t="shared" si="175"/>
        <v>1.003549021</v>
      </c>
      <c r="N630" s="12">
        <f t="shared" ca="1" si="176"/>
        <v>1.0208073449999999</v>
      </c>
      <c r="O630" s="18">
        <f t="shared" si="187"/>
        <v>0</v>
      </c>
      <c r="P630" s="14">
        <f t="shared" ca="1" si="177"/>
        <v>20807.34499999</v>
      </c>
      <c r="Q630" s="21">
        <f t="shared" si="178"/>
        <v>0</v>
      </c>
      <c r="R630" s="14">
        <f t="shared" si="179"/>
        <v>0</v>
      </c>
      <c r="S630" s="4" t="str">
        <f t="shared" si="188"/>
        <v>J=</v>
      </c>
      <c r="T630" s="35">
        <f t="shared" si="189"/>
        <v>44484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3">
        <f t="shared" si="180"/>
        <v>44382</v>
      </c>
      <c r="B631" s="73">
        <f t="shared" ca="1" si="190"/>
        <v>1020807.34499999</v>
      </c>
      <c r="C631" s="7">
        <f t="shared" si="181"/>
        <v>1000000</v>
      </c>
      <c r="D631" s="13">
        <f ca="1">IF(A631&lt;$B$1,VLOOKUP(A631,[1]DI!$A$4:$B$15000,2,FALSE),0)</f>
        <v>4.1500000000000002E-2</v>
      </c>
      <c r="E631" s="14">
        <f t="shared" ca="1" si="173"/>
        <v>1.00016137</v>
      </c>
      <c r="F631" s="14">
        <f ca="1">(TRUNC(PRODUCT($E$12:$E630),16))</f>
        <v>1.0499935380188199</v>
      </c>
      <c r="G631" s="14">
        <f t="shared" ca="1" si="182"/>
        <v>1.0322417793904499</v>
      </c>
      <c r="H631" s="14">
        <f t="shared" ca="1" si="174"/>
        <v>1.0171972899999999</v>
      </c>
      <c r="I631" s="13">
        <f t="shared" si="183"/>
        <v>5.0000000000000001E-3</v>
      </c>
      <c r="J631" s="35">
        <f t="shared" si="184"/>
        <v>44119</v>
      </c>
      <c r="K631" s="2">
        <f t="shared" si="185"/>
        <v>179</v>
      </c>
      <c r="L631" s="18">
        <f t="shared" si="186"/>
        <v>179</v>
      </c>
      <c r="M631" s="12">
        <f t="shared" si="175"/>
        <v>1.003549021</v>
      </c>
      <c r="N631" s="12">
        <f t="shared" ca="1" si="176"/>
        <v>1.0208073449999999</v>
      </c>
      <c r="O631" s="18">
        <f t="shared" si="187"/>
        <v>0</v>
      </c>
      <c r="P631" s="14">
        <f t="shared" ca="1" si="177"/>
        <v>20807.34499999</v>
      </c>
      <c r="Q631" s="21">
        <f t="shared" si="178"/>
        <v>0</v>
      </c>
      <c r="R631" s="14">
        <f t="shared" si="179"/>
        <v>0</v>
      </c>
      <c r="S631" s="4" t="str">
        <f t="shared" si="188"/>
        <v>J=</v>
      </c>
      <c r="T631" s="35">
        <f t="shared" si="189"/>
        <v>44484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3">
        <f t="shared" si="180"/>
        <v>44383</v>
      </c>
      <c r="B632" s="73">
        <f t="shared" ca="1" si="190"/>
        <v>1020992.27399999</v>
      </c>
      <c r="C632" s="7">
        <f t="shared" si="181"/>
        <v>1000000</v>
      </c>
      <c r="D632" s="13">
        <f ca="1">IF(A632&lt;$B$1,VLOOKUP(A632,[1]DI!$A$4:$B$15000,2,FALSE),0)</f>
        <v>4.1500000000000002E-2</v>
      </c>
      <c r="E632" s="14">
        <f t="shared" ca="1" si="173"/>
        <v>1.00016137</v>
      </c>
      <c r="F632" s="14">
        <f ca="1">(TRUNC(PRODUCT($E$12:$E631),16))</f>
        <v>1.05016297547605</v>
      </c>
      <c r="G632" s="14">
        <f t="shared" ca="1" si="182"/>
        <v>1.0322417793904499</v>
      </c>
      <c r="H632" s="14">
        <f t="shared" ca="1" si="174"/>
        <v>1.01736143</v>
      </c>
      <c r="I632" s="13">
        <f t="shared" si="183"/>
        <v>5.0000000000000001E-3</v>
      </c>
      <c r="J632" s="35">
        <f t="shared" si="184"/>
        <v>44119</v>
      </c>
      <c r="K632" s="2">
        <f t="shared" si="185"/>
        <v>180</v>
      </c>
      <c r="L632" s="18">
        <f t="shared" si="186"/>
        <v>180</v>
      </c>
      <c r="M632" s="12">
        <f t="shared" si="175"/>
        <v>1.003568883</v>
      </c>
      <c r="N632" s="12">
        <f t="shared" ca="1" si="176"/>
        <v>1.0209922739999999</v>
      </c>
      <c r="O632" s="18">
        <f t="shared" si="187"/>
        <v>0</v>
      </c>
      <c r="P632" s="14">
        <f t="shared" ca="1" si="177"/>
        <v>20992.27399999</v>
      </c>
      <c r="Q632" s="21">
        <f t="shared" si="178"/>
        <v>0</v>
      </c>
      <c r="R632" s="14">
        <f t="shared" si="179"/>
        <v>0</v>
      </c>
      <c r="S632" s="4" t="str">
        <f t="shared" si="188"/>
        <v>J=</v>
      </c>
      <c r="T632" s="35">
        <f t="shared" si="189"/>
        <v>44484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3">
        <f t="shared" si="180"/>
        <v>44384</v>
      </c>
      <c r="B633" s="73">
        <f t="shared" ca="1" si="190"/>
        <v>1021177.241</v>
      </c>
      <c r="C633" s="7">
        <f t="shared" si="181"/>
        <v>1000000</v>
      </c>
      <c r="D633" s="13">
        <f ca="1">IF(A633&lt;$B$1,VLOOKUP(A633,[1]DI!$A$4:$B$15000,2,FALSE),0)</f>
        <v>4.1500000000000002E-2</v>
      </c>
      <c r="E633" s="14">
        <f t="shared" ca="1" si="173"/>
        <v>1.00016137</v>
      </c>
      <c r="F633" s="14">
        <f ca="1">(TRUNC(PRODUCT($E$12:$E632),16))</f>
        <v>1.05033244027541</v>
      </c>
      <c r="G633" s="14">
        <f t="shared" ca="1" si="182"/>
        <v>1.0322417793904499</v>
      </c>
      <c r="H633" s="14">
        <f t="shared" ca="1" si="174"/>
        <v>1.0175255999999999</v>
      </c>
      <c r="I633" s="13">
        <f t="shared" si="183"/>
        <v>5.0000000000000001E-3</v>
      </c>
      <c r="J633" s="35">
        <f t="shared" si="184"/>
        <v>44119</v>
      </c>
      <c r="K633" s="2">
        <f t="shared" si="185"/>
        <v>181</v>
      </c>
      <c r="L633" s="18">
        <f t="shared" si="186"/>
        <v>181</v>
      </c>
      <c r="M633" s="12">
        <f t="shared" si="175"/>
        <v>1.0035887459999999</v>
      </c>
      <c r="N633" s="12">
        <f t="shared" ca="1" si="176"/>
        <v>1.021177241</v>
      </c>
      <c r="O633" s="18">
        <f t="shared" si="187"/>
        <v>0</v>
      </c>
      <c r="P633" s="14">
        <f t="shared" ca="1" si="177"/>
        <v>21177.241000000002</v>
      </c>
      <c r="Q633" s="21">
        <f t="shared" si="178"/>
        <v>0</v>
      </c>
      <c r="R633" s="14">
        <f t="shared" si="179"/>
        <v>0</v>
      </c>
      <c r="S633" s="4" t="str">
        <f t="shared" si="188"/>
        <v>J=</v>
      </c>
      <c r="T633" s="35">
        <f t="shared" si="189"/>
        <v>44484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3">
        <f t="shared" si="180"/>
        <v>44385</v>
      </c>
      <c r="B634" s="73">
        <f t="shared" ca="1" si="190"/>
        <v>1021362.24499999</v>
      </c>
      <c r="C634" s="7">
        <f t="shared" si="181"/>
        <v>1000000</v>
      </c>
      <c r="D634" s="13">
        <f ca="1">IF(A634&lt;$B$1,VLOOKUP(A634,[1]DI!$A$4:$B$15000,2,FALSE),0)</f>
        <v>4.1500000000000002E-2</v>
      </c>
      <c r="E634" s="14">
        <f t="shared" ca="1" si="173"/>
        <v>1.00016137</v>
      </c>
      <c r="F634" s="14">
        <f ca="1">(TRUNC(PRODUCT($E$12:$E633),16))</f>
        <v>1.0505019324212901</v>
      </c>
      <c r="G634" s="14">
        <f t="shared" ca="1" si="182"/>
        <v>1.0322417793904499</v>
      </c>
      <c r="H634" s="14">
        <f t="shared" ca="1" si="174"/>
        <v>1.0176898000000001</v>
      </c>
      <c r="I634" s="13">
        <f t="shared" si="183"/>
        <v>5.0000000000000001E-3</v>
      </c>
      <c r="J634" s="35">
        <f t="shared" si="184"/>
        <v>44119</v>
      </c>
      <c r="K634" s="2">
        <f t="shared" si="185"/>
        <v>182</v>
      </c>
      <c r="L634" s="18">
        <f t="shared" si="186"/>
        <v>182</v>
      </c>
      <c r="M634" s="12">
        <f t="shared" si="175"/>
        <v>1.003608609</v>
      </c>
      <c r="N634" s="12">
        <f t="shared" ca="1" si="176"/>
        <v>1.0213622449999999</v>
      </c>
      <c r="O634" s="18">
        <f t="shared" si="187"/>
        <v>0</v>
      </c>
      <c r="P634" s="14">
        <f t="shared" ca="1" si="177"/>
        <v>21362.244999990002</v>
      </c>
      <c r="Q634" s="21">
        <f t="shared" si="178"/>
        <v>0</v>
      </c>
      <c r="R634" s="14">
        <f t="shared" si="179"/>
        <v>0</v>
      </c>
      <c r="S634" s="4" t="str">
        <f t="shared" si="188"/>
        <v>J=</v>
      </c>
      <c r="T634" s="35">
        <f t="shared" si="189"/>
        <v>44484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3">
        <f t="shared" si="180"/>
        <v>44386</v>
      </c>
      <c r="B635" s="73">
        <f t="shared" ca="1" si="190"/>
        <v>1021547.285</v>
      </c>
      <c r="C635" s="7">
        <f t="shared" si="181"/>
        <v>1000000</v>
      </c>
      <c r="D635" s="13">
        <f ca="1">IF(A635&lt;$B$1,VLOOKUP(A635,[1]DI!$A$4:$B$15000,2,FALSE),0)</f>
        <v>4.1500000000000002E-2</v>
      </c>
      <c r="E635" s="14">
        <f t="shared" ca="1" si="173"/>
        <v>1.00016137</v>
      </c>
      <c r="F635" s="14">
        <f ca="1">(TRUNC(PRODUCT($E$12:$E634),16))</f>
        <v>1.0506714519181299</v>
      </c>
      <c r="G635" s="14">
        <f t="shared" ca="1" si="182"/>
        <v>1.0322417793904499</v>
      </c>
      <c r="H635" s="14">
        <f t="shared" ca="1" si="174"/>
        <v>1.0178540300000001</v>
      </c>
      <c r="I635" s="13">
        <f t="shared" si="183"/>
        <v>5.0000000000000001E-3</v>
      </c>
      <c r="J635" s="35">
        <f t="shared" si="184"/>
        <v>44119</v>
      </c>
      <c r="K635" s="2">
        <f t="shared" si="185"/>
        <v>183</v>
      </c>
      <c r="L635" s="18">
        <f t="shared" si="186"/>
        <v>183</v>
      </c>
      <c r="M635" s="12">
        <f t="shared" si="175"/>
        <v>1.0036284719999999</v>
      </c>
      <c r="N635" s="12">
        <f t="shared" ca="1" si="176"/>
        <v>1.021547285</v>
      </c>
      <c r="O635" s="18">
        <f t="shared" si="187"/>
        <v>0</v>
      </c>
      <c r="P635" s="14">
        <f t="shared" ca="1" si="177"/>
        <v>21547.285</v>
      </c>
      <c r="Q635" s="21">
        <f t="shared" si="178"/>
        <v>0</v>
      </c>
      <c r="R635" s="14">
        <f t="shared" si="179"/>
        <v>0</v>
      </c>
      <c r="S635" s="4" t="str">
        <f t="shared" si="188"/>
        <v>J=</v>
      </c>
      <c r="T635" s="35">
        <f t="shared" si="189"/>
        <v>44484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3">
        <f t="shared" si="180"/>
        <v>44387</v>
      </c>
      <c r="B636" s="73">
        <f t="shared" ca="1" si="190"/>
        <v>1021732.353</v>
      </c>
      <c r="C636" s="7">
        <f t="shared" si="181"/>
        <v>1000000</v>
      </c>
      <c r="D636" s="13">
        <f ca="1">IF(A636&lt;$B$1,VLOOKUP(A636,[1]DI!$A$4:$B$15000,2,FALSE),0)</f>
        <v>0</v>
      </c>
      <c r="E636" s="14">
        <f t="shared" ca="1" si="173"/>
        <v>1</v>
      </c>
      <c r="F636" s="14">
        <f ca="1">(TRUNC(PRODUCT($E$12:$E635),16))</f>
        <v>1.05084099877032</v>
      </c>
      <c r="G636" s="14">
        <f t="shared" ca="1" si="182"/>
        <v>1.0322417793904499</v>
      </c>
      <c r="H636" s="14">
        <f t="shared" ca="1" si="174"/>
        <v>1.0180182799999999</v>
      </c>
      <c r="I636" s="13">
        <f t="shared" si="183"/>
        <v>5.0000000000000001E-3</v>
      </c>
      <c r="J636" s="35">
        <f t="shared" si="184"/>
        <v>44119</v>
      </c>
      <c r="K636" s="2">
        <f t="shared" si="185"/>
        <v>183</v>
      </c>
      <c r="L636" s="18">
        <f t="shared" si="186"/>
        <v>184</v>
      </c>
      <c r="M636" s="12">
        <f t="shared" si="175"/>
        <v>1.0036483359999999</v>
      </c>
      <c r="N636" s="12">
        <f t="shared" ca="1" si="176"/>
        <v>1.021732353</v>
      </c>
      <c r="O636" s="18">
        <f t="shared" si="187"/>
        <v>0</v>
      </c>
      <c r="P636" s="14">
        <f t="shared" ca="1" si="177"/>
        <v>21732.352999999999</v>
      </c>
      <c r="Q636" s="21">
        <f t="shared" si="178"/>
        <v>0</v>
      </c>
      <c r="R636" s="14">
        <f t="shared" si="179"/>
        <v>0</v>
      </c>
      <c r="S636" s="4" t="str">
        <f t="shared" si="188"/>
        <v>J=</v>
      </c>
      <c r="T636" s="35">
        <f t="shared" si="189"/>
        <v>44484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3">
        <f t="shared" si="180"/>
        <v>44388</v>
      </c>
      <c r="B637" s="73">
        <f t="shared" ca="1" si="190"/>
        <v>1021732.353</v>
      </c>
      <c r="C637" s="7">
        <f t="shared" si="181"/>
        <v>1000000</v>
      </c>
      <c r="D637" s="13">
        <f ca="1">IF(A637&lt;$B$1,VLOOKUP(A637,[1]DI!$A$4:$B$15000,2,FALSE),0)</f>
        <v>0</v>
      </c>
      <c r="E637" s="14">
        <f t="shared" ca="1" si="173"/>
        <v>1</v>
      </c>
      <c r="F637" s="14">
        <f ca="1">(TRUNC(PRODUCT($E$12:$E636),16))</f>
        <v>1.05084099877032</v>
      </c>
      <c r="G637" s="14">
        <f t="shared" ca="1" si="182"/>
        <v>1.0322417793904499</v>
      </c>
      <c r="H637" s="14">
        <f t="shared" ca="1" si="174"/>
        <v>1.0180182799999999</v>
      </c>
      <c r="I637" s="13">
        <f t="shared" si="183"/>
        <v>5.0000000000000001E-3</v>
      </c>
      <c r="J637" s="35">
        <f t="shared" si="184"/>
        <v>44119</v>
      </c>
      <c r="K637" s="2">
        <f t="shared" si="185"/>
        <v>183</v>
      </c>
      <c r="L637" s="18">
        <f t="shared" si="186"/>
        <v>184</v>
      </c>
      <c r="M637" s="12">
        <f t="shared" si="175"/>
        <v>1.0036483359999999</v>
      </c>
      <c r="N637" s="12">
        <f t="shared" ca="1" si="176"/>
        <v>1.021732353</v>
      </c>
      <c r="O637" s="18">
        <f t="shared" si="187"/>
        <v>0</v>
      </c>
      <c r="P637" s="14">
        <f t="shared" ca="1" si="177"/>
        <v>21732.352999999999</v>
      </c>
      <c r="Q637" s="21">
        <f t="shared" si="178"/>
        <v>0</v>
      </c>
      <c r="R637" s="14">
        <f t="shared" si="179"/>
        <v>0</v>
      </c>
      <c r="S637" s="4" t="str">
        <f t="shared" si="188"/>
        <v>J=</v>
      </c>
      <c r="T637" s="35">
        <f t="shared" si="189"/>
        <v>44484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3">
        <f t="shared" si="180"/>
        <v>44389</v>
      </c>
      <c r="B638" s="73">
        <f t="shared" ca="1" si="190"/>
        <v>1021732.353</v>
      </c>
      <c r="C638" s="7">
        <f t="shared" si="181"/>
        <v>1000000</v>
      </c>
      <c r="D638" s="13">
        <f ca="1">IF(A638&lt;$B$1,VLOOKUP(A638,[1]DI!$A$4:$B$15000,2,FALSE),0)</f>
        <v>4.1500000000000002E-2</v>
      </c>
      <c r="E638" s="14">
        <f t="shared" ca="1" si="173"/>
        <v>1.00016137</v>
      </c>
      <c r="F638" s="14">
        <f ca="1">(TRUNC(PRODUCT($E$12:$E637),16))</f>
        <v>1.05084099877032</v>
      </c>
      <c r="G638" s="14">
        <f t="shared" ca="1" si="182"/>
        <v>1.0322417793904499</v>
      </c>
      <c r="H638" s="14">
        <f t="shared" ca="1" si="174"/>
        <v>1.0180182799999999</v>
      </c>
      <c r="I638" s="13">
        <f t="shared" si="183"/>
        <v>5.0000000000000001E-3</v>
      </c>
      <c r="J638" s="35">
        <f t="shared" si="184"/>
        <v>44119</v>
      </c>
      <c r="K638" s="2">
        <f t="shared" si="185"/>
        <v>184</v>
      </c>
      <c r="L638" s="18">
        <f t="shared" si="186"/>
        <v>184</v>
      </c>
      <c r="M638" s="12">
        <f t="shared" si="175"/>
        <v>1.0036483359999999</v>
      </c>
      <c r="N638" s="12">
        <f t="shared" ca="1" si="176"/>
        <v>1.021732353</v>
      </c>
      <c r="O638" s="18">
        <f t="shared" si="187"/>
        <v>0</v>
      </c>
      <c r="P638" s="14">
        <f t="shared" ca="1" si="177"/>
        <v>21732.352999999999</v>
      </c>
      <c r="Q638" s="21">
        <f t="shared" si="178"/>
        <v>0</v>
      </c>
      <c r="R638" s="14">
        <f t="shared" si="179"/>
        <v>0</v>
      </c>
      <c r="S638" s="4" t="str">
        <f t="shared" si="188"/>
        <v>J=</v>
      </c>
      <c r="T638" s="35">
        <f t="shared" si="189"/>
        <v>44484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3">
        <f t="shared" si="180"/>
        <v>44390</v>
      </c>
      <c r="B639" s="73">
        <f t="shared" ca="1" si="190"/>
        <v>1021917.4570000001</v>
      </c>
      <c r="C639" s="7">
        <f t="shared" si="181"/>
        <v>1000000</v>
      </c>
      <c r="D639" s="13">
        <f ca="1">IF(A639&lt;$B$1,VLOOKUP(A639,[1]DI!$A$4:$B$15000,2,FALSE),0)</f>
        <v>4.1500000000000002E-2</v>
      </c>
      <c r="E639" s="14">
        <f t="shared" ca="1" si="173"/>
        <v>1.00016137</v>
      </c>
      <c r="F639" s="14">
        <f ca="1">(TRUNC(PRODUCT($E$12:$E638),16))</f>
        <v>1.0510105729823001</v>
      </c>
      <c r="G639" s="14">
        <f t="shared" ca="1" si="182"/>
        <v>1.0322417793904499</v>
      </c>
      <c r="H639" s="14">
        <f t="shared" ca="1" si="174"/>
        <v>1.0181825600000001</v>
      </c>
      <c r="I639" s="13">
        <f t="shared" si="183"/>
        <v>5.0000000000000001E-3</v>
      </c>
      <c r="J639" s="35">
        <f t="shared" si="184"/>
        <v>44119</v>
      </c>
      <c r="K639" s="2">
        <f t="shared" si="185"/>
        <v>185</v>
      </c>
      <c r="L639" s="18">
        <f t="shared" si="186"/>
        <v>185</v>
      </c>
      <c r="M639" s="12">
        <f t="shared" si="175"/>
        <v>1.0036681999999999</v>
      </c>
      <c r="N639" s="12">
        <f t="shared" ca="1" si="176"/>
        <v>1.021917457</v>
      </c>
      <c r="O639" s="18">
        <f t="shared" si="187"/>
        <v>0</v>
      </c>
      <c r="P639" s="14">
        <f t="shared" ca="1" si="177"/>
        <v>21917.456999999999</v>
      </c>
      <c r="Q639" s="21">
        <f t="shared" si="178"/>
        <v>0</v>
      </c>
      <c r="R639" s="14">
        <f t="shared" si="179"/>
        <v>0</v>
      </c>
      <c r="S639" s="4" t="str">
        <f t="shared" si="188"/>
        <v>J=</v>
      </c>
      <c r="T639" s="35">
        <f t="shared" si="189"/>
        <v>44484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3">
        <f t="shared" si="180"/>
        <v>44391</v>
      </c>
      <c r="B640" s="73">
        <f t="shared" ca="1" si="190"/>
        <v>1022102.58899999</v>
      </c>
      <c r="C640" s="7">
        <f t="shared" si="181"/>
        <v>1000000</v>
      </c>
      <c r="D640" s="13">
        <f ca="1">IF(A640&lt;$B$1,VLOOKUP(A640,[1]DI!$A$4:$B$15000,2,FALSE),0)</f>
        <v>4.1500000000000002E-2</v>
      </c>
      <c r="E640" s="14">
        <f t="shared" ca="1" si="173"/>
        <v>1.00016137</v>
      </c>
      <c r="F640" s="14">
        <f ca="1">(TRUNC(PRODUCT($E$12:$E639),16))</f>
        <v>1.0511801745584599</v>
      </c>
      <c r="G640" s="14">
        <f t="shared" ca="1" si="182"/>
        <v>1.0322417793904499</v>
      </c>
      <c r="H640" s="14">
        <f t="shared" ca="1" si="174"/>
        <v>1.0183468600000001</v>
      </c>
      <c r="I640" s="13">
        <f t="shared" si="183"/>
        <v>5.0000000000000001E-3</v>
      </c>
      <c r="J640" s="35">
        <f t="shared" si="184"/>
        <v>44119</v>
      </c>
      <c r="K640" s="2">
        <f t="shared" si="185"/>
        <v>186</v>
      </c>
      <c r="L640" s="18">
        <f t="shared" si="186"/>
        <v>186</v>
      </c>
      <c r="M640" s="12">
        <f t="shared" si="175"/>
        <v>1.003688065</v>
      </c>
      <c r="N640" s="12">
        <f t="shared" ca="1" si="176"/>
        <v>1.022102589</v>
      </c>
      <c r="O640" s="18">
        <f t="shared" si="187"/>
        <v>0</v>
      </c>
      <c r="P640" s="14">
        <f t="shared" ca="1" si="177"/>
        <v>22102.588999989999</v>
      </c>
      <c r="Q640" s="21">
        <f t="shared" si="178"/>
        <v>0</v>
      </c>
      <c r="R640" s="14">
        <f t="shared" si="179"/>
        <v>0</v>
      </c>
      <c r="S640" s="4" t="str">
        <f t="shared" si="188"/>
        <v>J=</v>
      </c>
      <c r="T640" s="35">
        <f t="shared" si="189"/>
        <v>44484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3">
        <f t="shared" si="180"/>
        <v>44392</v>
      </c>
      <c r="B641" s="73">
        <f t="shared" ca="1" si="190"/>
        <v>1022287.758</v>
      </c>
      <c r="C641" s="7">
        <f t="shared" si="181"/>
        <v>1000000</v>
      </c>
      <c r="D641" s="13">
        <f ca="1">IF(A641&lt;$B$1,VLOOKUP(A641,[1]DI!$A$4:$B$15000,2,FALSE),0)</f>
        <v>4.1500000000000002E-2</v>
      </c>
      <c r="E641" s="14">
        <f t="shared" ca="1" si="173"/>
        <v>1.00016137</v>
      </c>
      <c r="F641" s="14">
        <f ca="1">(TRUNC(PRODUCT($E$12:$E640),16))</f>
        <v>1.05134980350323</v>
      </c>
      <c r="G641" s="14">
        <f t="shared" ca="1" si="182"/>
        <v>1.0322417793904499</v>
      </c>
      <c r="H641" s="14">
        <f t="shared" ca="1" si="174"/>
        <v>1.0185111899999999</v>
      </c>
      <c r="I641" s="13">
        <f t="shared" si="183"/>
        <v>5.0000000000000001E-3</v>
      </c>
      <c r="J641" s="35">
        <f t="shared" si="184"/>
        <v>44119</v>
      </c>
      <c r="K641" s="2">
        <f t="shared" si="185"/>
        <v>187</v>
      </c>
      <c r="L641" s="18">
        <f t="shared" si="186"/>
        <v>187</v>
      </c>
      <c r="M641" s="12">
        <f t="shared" si="175"/>
        <v>1.00370793</v>
      </c>
      <c r="N641" s="12">
        <f t="shared" ca="1" si="176"/>
        <v>1.022287758</v>
      </c>
      <c r="O641" s="18">
        <f t="shared" si="187"/>
        <v>0</v>
      </c>
      <c r="P641" s="14">
        <f t="shared" ca="1" si="177"/>
        <v>22287.758000000002</v>
      </c>
      <c r="Q641" s="21">
        <f t="shared" si="178"/>
        <v>0</v>
      </c>
      <c r="R641" s="14">
        <f t="shared" si="179"/>
        <v>0</v>
      </c>
      <c r="S641" s="4" t="str">
        <f t="shared" si="188"/>
        <v>J=</v>
      </c>
      <c r="T641" s="35">
        <f t="shared" si="189"/>
        <v>44484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3">
        <f t="shared" si="180"/>
        <v>44393</v>
      </c>
      <c r="B642" s="73">
        <f t="shared" ca="1" si="190"/>
        <v>1022472.964</v>
      </c>
      <c r="C642" s="7">
        <f t="shared" si="181"/>
        <v>1000000</v>
      </c>
      <c r="D642" s="13">
        <f ca="1">IF(A642&lt;$B$1,VLOOKUP(A642,[1]DI!$A$4:$B$15000,2,FALSE),0)</f>
        <v>4.1500000000000002E-2</v>
      </c>
      <c r="E642" s="14">
        <f t="shared" ca="1" si="173"/>
        <v>1.00016137</v>
      </c>
      <c r="F642" s="14">
        <f ca="1">(TRUNC(PRODUCT($E$12:$E641),16))</f>
        <v>1.05151945982102</v>
      </c>
      <c r="G642" s="14">
        <f t="shared" ca="1" si="182"/>
        <v>1.0322417793904499</v>
      </c>
      <c r="H642" s="14">
        <f t="shared" ca="1" si="174"/>
        <v>1.01867555</v>
      </c>
      <c r="I642" s="13">
        <f t="shared" si="183"/>
        <v>5.0000000000000001E-3</v>
      </c>
      <c r="J642" s="35">
        <f t="shared" si="184"/>
        <v>44119</v>
      </c>
      <c r="K642" s="2">
        <f t="shared" si="185"/>
        <v>188</v>
      </c>
      <c r="L642" s="18">
        <f t="shared" si="186"/>
        <v>188</v>
      </c>
      <c r="M642" s="12">
        <f t="shared" si="175"/>
        <v>1.0037277950000001</v>
      </c>
      <c r="N642" s="12">
        <f t="shared" ca="1" si="176"/>
        <v>1.0224729640000001</v>
      </c>
      <c r="O642" s="18">
        <f t="shared" si="187"/>
        <v>0</v>
      </c>
      <c r="P642" s="14">
        <f t="shared" ca="1" si="177"/>
        <v>22472.964</v>
      </c>
      <c r="Q642" s="21">
        <f t="shared" si="178"/>
        <v>0</v>
      </c>
      <c r="R642" s="14">
        <f t="shared" si="179"/>
        <v>0</v>
      </c>
      <c r="S642" s="4" t="str">
        <f t="shared" si="188"/>
        <v>J=</v>
      </c>
      <c r="T642" s="35">
        <f t="shared" si="189"/>
        <v>44484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3">
        <f t="shared" si="180"/>
        <v>44394</v>
      </c>
      <c r="B643" s="73">
        <f t="shared" ca="1" si="190"/>
        <v>1022658.19699999</v>
      </c>
      <c r="C643" s="7">
        <f t="shared" si="181"/>
        <v>1000000</v>
      </c>
      <c r="D643" s="13">
        <f ca="1">IF(A643&lt;$B$1,VLOOKUP(A643,[1]DI!$A$4:$B$15000,2,FALSE),0)</f>
        <v>0</v>
      </c>
      <c r="E643" s="14">
        <f t="shared" ca="1" si="173"/>
        <v>1</v>
      </c>
      <c r="F643" s="14">
        <f ca="1">(TRUNC(PRODUCT($E$12:$E642),16))</f>
        <v>1.0516891435162501</v>
      </c>
      <c r="G643" s="14">
        <f t="shared" ca="1" si="182"/>
        <v>1.0322417793904499</v>
      </c>
      <c r="H643" s="14">
        <f t="shared" ca="1" si="174"/>
        <v>1.0188399299999999</v>
      </c>
      <c r="I643" s="13">
        <f t="shared" si="183"/>
        <v>5.0000000000000001E-3</v>
      </c>
      <c r="J643" s="35">
        <f t="shared" si="184"/>
        <v>44119</v>
      </c>
      <c r="K643" s="2">
        <f t="shared" si="185"/>
        <v>188</v>
      </c>
      <c r="L643" s="18">
        <f t="shared" si="186"/>
        <v>189</v>
      </c>
      <c r="M643" s="12">
        <f t="shared" si="175"/>
        <v>1.003747661</v>
      </c>
      <c r="N643" s="12">
        <f t="shared" ca="1" si="176"/>
        <v>1.0226581969999999</v>
      </c>
      <c r="O643" s="18">
        <f t="shared" si="187"/>
        <v>0</v>
      </c>
      <c r="P643" s="14">
        <f t="shared" ca="1" si="177"/>
        <v>22658.196999989999</v>
      </c>
      <c r="Q643" s="21">
        <f t="shared" si="178"/>
        <v>0</v>
      </c>
      <c r="R643" s="14">
        <f t="shared" si="179"/>
        <v>0</v>
      </c>
      <c r="S643" s="4" t="str">
        <f t="shared" si="188"/>
        <v>J=</v>
      </c>
      <c r="T643" s="35">
        <f t="shared" si="189"/>
        <v>44484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3">
        <f t="shared" si="180"/>
        <v>44395</v>
      </c>
      <c r="B644" s="73">
        <f t="shared" ca="1" si="190"/>
        <v>1022658.19699999</v>
      </c>
      <c r="C644" s="7">
        <f t="shared" si="181"/>
        <v>1000000</v>
      </c>
      <c r="D644" s="13">
        <f ca="1">IF(A644&lt;$B$1,VLOOKUP(A644,[1]DI!$A$4:$B$15000,2,FALSE),0)</f>
        <v>0</v>
      </c>
      <c r="E644" s="14">
        <f t="shared" ca="1" si="173"/>
        <v>1</v>
      </c>
      <c r="F644" s="14">
        <f ca="1">(TRUNC(PRODUCT($E$12:$E643),16))</f>
        <v>1.0516891435162501</v>
      </c>
      <c r="G644" s="14">
        <f t="shared" ca="1" si="182"/>
        <v>1.0322417793904499</v>
      </c>
      <c r="H644" s="14">
        <f t="shared" ca="1" si="174"/>
        <v>1.0188399299999999</v>
      </c>
      <c r="I644" s="13">
        <f t="shared" si="183"/>
        <v>5.0000000000000001E-3</v>
      </c>
      <c r="J644" s="35">
        <f t="shared" si="184"/>
        <v>44119</v>
      </c>
      <c r="K644" s="2">
        <f t="shared" si="185"/>
        <v>188</v>
      </c>
      <c r="L644" s="18">
        <f t="shared" si="186"/>
        <v>189</v>
      </c>
      <c r="M644" s="12">
        <f t="shared" si="175"/>
        <v>1.003747661</v>
      </c>
      <c r="N644" s="12">
        <f t="shared" ca="1" si="176"/>
        <v>1.0226581969999999</v>
      </c>
      <c r="O644" s="18">
        <f t="shared" si="187"/>
        <v>0</v>
      </c>
      <c r="P644" s="14">
        <f t="shared" ca="1" si="177"/>
        <v>22658.196999989999</v>
      </c>
      <c r="Q644" s="21">
        <f t="shared" si="178"/>
        <v>0</v>
      </c>
      <c r="R644" s="14">
        <f t="shared" si="179"/>
        <v>0</v>
      </c>
      <c r="S644" s="4" t="str">
        <f t="shared" si="188"/>
        <v>J=</v>
      </c>
      <c r="T644" s="35">
        <f t="shared" si="189"/>
        <v>44484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3">
        <f t="shared" si="180"/>
        <v>44396</v>
      </c>
      <c r="B645" s="73">
        <f t="shared" ca="1" si="190"/>
        <v>1022658.19699999</v>
      </c>
      <c r="C645" s="7">
        <f t="shared" si="181"/>
        <v>1000000</v>
      </c>
      <c r="D645" s="13">
        <f ca="1">IF(A645&lt;$B$1,VLOOKUP(A645,[1]DI!$A$4:$B$15000,2,FALSE),0)</f>
        <v>4.1500000000000002E-2</v>
      </c>
      <c r="E645" s="14">
        <f t="shared" ca="1" si="173"/>
        <v>1.00016137</v>
      </c>
      <c r="F645" s="14">
        <f ca="1">(TRUNC(PRODUCT($E$12:$E644),16))</f>
        <v>1.0516891435162501</v>
      </c>
      <c r="G645" s="14">
        <f t="shared" ca="1" si="182"/>
        <v>1.0322417793904499</v>
      </c>
      <c r="H645" s="14">
        <f t="shared" ca="1" si="174"/>
        <v>1.0188399299999999</v>
      </c>
      <c r="I645" s="13">
        <f t="shared" si="183"/>
        <v>5.0000000000000001E-3</v>
      </c>
      <c r="J645" s="35">
        <f t="shared" si="184"/>
        <v>44119</v>
      </c>
      <c r="K645" s="2">
        <f t="shared" si="185"/>
        <v>189</v>
      </c>
      <c r="L645" s="18">
        <f t="shared" si="186"/>
        <v>189</v>
      </c>
      <c r="M645" s="12">
        <f t="shared" si="175"/>
        <v>1.003747661</v>
      </c>
      <c r="N645" s="12">
        <f t="shared" ca="1" si="176"/>
        <v>1.0226581969999999</v>
      </c>
      <c r="O645" s="18">
        <f t="shared" si="187"/>
        <v>0</v>
      </c>
      <c r="P645" s="14">
        <f t="shared" ca="1" si="177"/>
        <v>22658.196999989999</v>
      </c>
      <c r="Q645" s="21">
        <f t="shared" si="178"/>
        <v>0</v>
      </c>
      <c r="R645" s="14">
        <f t="shared" si="179"/>
        <v>0</v>
      </c>
      <c r="S645" s="4" t="str">
        <f t="shared" si="188"/>
        <v>J=</v>
      </c>
      <c r="T645" s="35">
        <f t="shared" si="189"/>
        <v>44484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3">
        <f t="shared" si="180"/>
        <v>44397</v>
      </c>
      <c r="B646" s="73">
        <f t="shared" ca="1" si="190"/>
        <v>1022843.466</v>
      </c>
      <c r="C646" s="7">
        <f t="shared" si="181"/>
        <v>1000000</v>
      </c>
      <c r="D646" s="13">
        <f ca="1">IF(A646&lt;$B$1,VLOOKUP(A646,[1]DI!$A$4:$B$15000,2,FALSE),0)</f>
        <v>4.1500000000000002E-2</v>
      </c>
      <c r="E646" s="14">
        <f t="shared" ca="1" si="173"/>
        <v>1.00016137</v>
      </c>
      <c r="F646" s="14">
        <f ca="1">(TRUNC(PRODUCT($E$12:$E645),16))</f>
        <v>1.0518588545933401</v>
      </c>
      <c r="G646" s="14">
        <f t="shared" ca="1" si="182"/>
        <v>1.0322417793904499</v>
      </c>
      <c r="H646" s="14">
        <f t="shared" ca="1" si="174"/>
        <v>1.01900434</v>
      </c>
      <c r="I646" s="13">
        <f t="shared" si="183"/>
        <v>5.0000000000000001E-3</v>
      </c>
      <c r="J646" s="35">
        <f t="shared" si="184"/>
        <v>44119</v>
      </c>
      <c r="K646" s="2">
        <f t="shared" si="185"/>
        <v>190</v>
      </c>
      <c r="L646" s="18">
        <f t="shared" si="186"/>
        <v>190</v>
      </c>
      <c r="M646" s="12">
        <f t="shared" si="175"/>
        <v>1.0037675269999999</v>
      </c>
      <c r="N646" s="12">
        <f t="shared" ca="1" si="176"/>
        <v>1.0228434660000001</v>
      </c>
      <c r="O646" s="18">
        <f t="shared" si="187"/>
        <v>0</v>
      </c>
      <c r="P646" s="14">
        <f t="shared" ca="1" si="177"/>
        <v>22843.466</v>
      </c>
      <c r="Q646" s="21">
        <f t="shared" si="178"/>
        <v>0</v>
      </c>
      <c r="R646" s="14">
        <f t="shared" si="179"/>
        <v>0</v>
      </c>
      <c r="S646" s="4" t="str">
        <f t="shared" si="188"/>
        <v>J=</v>
      </c>
      <c r="T646" s="35">
        <f t="shared" si="189"/>
        <v>44484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3">
        <f t="shared" si="180"/>
        <v>44398</v>
      </c>
      <c r="B647" s="73">
        <f t="shared" ca="1" si="190"/>
        <v>1023028.77399999</v>
      </c>
      <c r="C647" s="7">
        <f t="shared" si="181"/>
        <v>1000000</v>
      </c>
      <c r="D647" s="13">
        <f ca="1">IF(A647&lt;$B$1,VLOOKUP(A647,[1]DI!$A$4:$B$15000,2,FALSE),0)</f>
        <v>4.1500000000000002E-2</v>
      </c>
      <c r="E647" s="14">
        <f t="shared" ca="1" si="173"/>
        <v>1.00016137</v>
      </c>
      <c r="F647" s="14">
        <f ca="1">(TRUNC(PRODUCT($E$12:$E646),16))</f>
        <v>1.0520285930567099</v>
      </c>
      <c r="G647" s="14">
        <f t="shared" ca="1" si="182"/>
        <v>1.0322417793904499</v>
      </c>
      <c r="H647" s="14">
        <f t="shared" ca="1" si="174"/>
        <v>1.01916878</v>
      </c>
      <c r="I647" s="13">
        <f t="shared" si="183"/>
        <v>5.0000000000000001E-3</v>
      </c>
      <c r="J647" s="35">
        <f t="shared" si="184"/>
        <v>44119</v>
      </c>
      <c r="K647" s="2">
        <f t="shared" si="185"/>
        <v>191</v>
      </c>
      <c r="L647" s="18">
        <f t="shared" si="186"/>
        <v>191</v>
      </c>
      <c r="M647" s="12">
        <f t="shared" si="175"/>
        <v>1.0037873939999999</v>
      </c>
      <c r="N647" s="12">
        <f t="shared" ca="1" si="176"/>
        <v>1.0230287739999999</v>
      </c>
      <c r="O647" s="18">
        <f t="shared" si="187"/>
        <v>0</v>
      </c>
      <c r="P647" s="14">
        <f t="shared" ca="1" si="177"/>
        <v>23028.77399999</v>
      </c>
      <c r="Q647" s="21">
        <f t="shared" si="178"/>
        <v>0</v>
      </c>
      <c r="R647" s="14">
        <f t="shared" si="179"/>
        <v>0</v>
      </c>
      <c r="S647" s="4" t="str">
        <f t="shared" si="188"/>
        <v>J=</v>
      </c>
      <c r="T647" s="35">
        <f t="shared" si="189"/>
        <v>44484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3">
        <f t="shared" si="180"/>
        <v>44399</v>
      </c>
      <c r="B648" s="73">
        <f t="shared" ca="1" si="190"/>
        <v>1023214.10799999</v>
      </c>
      <c r="C648" s="7">
        <f t="shared" si="181"/>
        <v>1000000</v>
      </c>
      <c r="D648" s="13">
        <f ca="1">IF(A648&lt;$B$1,VLOOKUP(A648,[1]DI!$A$4:$B$15000,2,FALSE),0)</f>
        <v>4.1500000000000002E-2</v>
      </c>
      <c r="E648" s="14">
        <f t="shared" ca="1" si="173"/>
        <v>1.00016137</v>
      </c>
      <c r="F648" s="14">
        <f ca="1">(TRUNC(PRODUCT($E$12:$E647),16))</f>
        <v>1.05219835891077</v>
      </c>
      <c r="G648" s="14">
        <f t="shared" ca="1" si="182"/>
        <v>1.0322417793904499</v>
      </c>
      <c r="H648" s="14">
        <f t="shared" ca="1" si="174"/>
        <v>1.0193332399999999</v>
      </c>
      <c r="I648" s="13">
        <f t="shared" si="183"/>
        <v>5.0000000000000001E-3</v>
      </c>
      <c r="J648" s="35">
        <f t="shared" si="184"/>
        <v>44119</v>
      </c>
      <c r="K648" s="2">
        <f t="shared" si="185"/>
        <v>192</v>
      </c>
      <c r="L648" s="18">
        <f t="shared" si="186"/>
        <v>192</v>
      </c>
      <c r="M648" s="12">
        <f t="shared" si="175"/>
        <v>1.003807261</v>
      </c>
      <c r="N648" s="12">
        <f t="shared" ca="1" si="176"/>
        <v>1.0232141079999999</v>
      </c>
      <c r="O648" s="18">
        <f t="shared" si="187"/>
        <v>0</v>
      </c>
      <c r="P648" s="14">
        <f t="shared" ca="1" si="177"/>
        <v>23214.107999989999</v>
      </c>
      <c r="Q648" s="21">
        <f t="shared" si="178"/>
        <v>0</v>
      </c>
      <c r="R648" s="14">
        <f t="shared" si="179"/>
        <v>0</v>
      </c>
      <c r="S648" s="4" t="str">
        <f t="shared" si="188"/>
        <v>J=</v>
      </c>
      <c r="T648" s="35">
        <f t="shared" si="189"/>
        <v>44484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3">
        <f t="shared" si="180"/>
        <v>44400</v>
      </c>
      <c r="B649" s="73">
        <f t="shared" ca="1" si="190"/>
        <v>1023399.478</v>
      </c>
      <c r="C649" s="7">
        <f t="shared" si="181"/>
        <v>1000000</v>
      </c>
      <c r="D649" s="13">
        <f ca="1">IF(A649&lt;$B$1,VLOOKUP(A649,[1]DI!$A$4:$B$15000,2,FALSE),0)</f>
        <v>4.1500000000000002E-2</v>
      </c>
      <c r="E649" s="14">
        <f t="shared" ca="1" si="173"/>
        <v>1.00016137</v>
      </c>
      <c r="F649" s="14">
        <f ca="1">(TRUNC(PRODUCT($E$12:$E648),16))</f>
        <v>1.05236815215994</v>
      </c>
      <c r="G649" s="14">
        <f t="shared" ca="1" si="182"/>
        <v>1.0322417793904499</v>
      </c>
      <c r="H649" s="14">
        <f t="shared" ca="1" si="174"/>
        <v>1.0194977300000001</v>
      </c>
      <c r="I649" s="13">
        <f t="shared" si="183"/>
        <v>5.0000000000000001E-3</v>
      </c>
      <c r="J649" s="35">
        <f t="shared" si="184"/>
        <v>44119</v>
      </c>
      <c r="K649" s="2">
        <f t="shared" si="185"/>
        <v>193</v>
      </c>
      <c r="L649" s="18">
        <f t="shared" si="186"/>
        <v>193</v>
      </c>
      <c r="M649" s="12">
        <f t="shared" si="175"/>
        <v>1.003827128</v>
      </c>
      <c r="N649" s="12">
        <f t="shared" ca="1" si="176"/>
        <v>1.023399478</v>
      </c>
      <c r="O649" s="18">
        <f t="shared" si="187"/>
        <v>0</v>
      </c>
      <c r="P649" s="14">
        <f t="shared" ca="1" si="177"/>
        <v>23399.477999999999</v>
      </c>
      <c r="Q649" s="21">
        <f t="shared" si="178"/>
        <v>0</v>
      </c>
      <c r="R649" s="14">
        <f t="shared" si="179"/>
        <v>0</v>
      </c>
      <c r="S649" s="4" t="str">
        <f t="shared" si="188"/>
        <v>J=</v>
      </c>
      <c r="T649" s="35">
        <f t="shared" si="189"/>
        <v>44484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3">
        <f t="shared" si="180"/>
        <v>44401</v>
      </c>
      <c r="B650" s="73">
        <f t="shared" ca="1" si="190"/>
        <v>1023584.88699999</v>
      </c>
      <c r="C650" s="7">
        <f t="shared" si="181"/>
        <v>1000000</v>
      </c>
      <c r="D650" s="13">
        <f ca="1">IF(A650&lt;$B$1,VLOOKUP(A650,[1]DI!$A$4:$B$15000,2,FALSE),0)</f>
        <v>0</v>
      </c>
      <c r="E650" s="14">
        <f t="shared" ca="1" si="173"/>
        <v>1</v>
      </c>
      <c r="F650" s="14">
        <f ca="1">(TRUNC(PRODUCT($E$12:$E649),16))</f>
        <v>1.0525379728086599</v>
      </c>
      <c r="G650" s="14">
        <f t="shared" ca="1" si="182"/>
        <v>1.0322417793904499</v>
      </c>
      <c r="H650" s="14">
        <f t="shared" ca="1" si="174"/>
        <v>1.0196622500000001</v>
      </c>
      <c r="I650" s="13">
        <f t="shared" si="183"/>
        <v>5.0000000000000001E-3</v>
      </c>
      <c r="J650" s="35">
        <f t="shared" si="184"/>
        <v>44119</v>
      </c>
      <c r="K650" s="2">
        <f t="shared" si="185"/>
        <v>193</v>
      </c>
      <c r="L650" s="18">
        <f t="shared" si="186"/>
        <v>194</v>
      </c>
      <c r="M650" s="12">
        <f t="shared" si="175"/>
        <v>1.003846996</v>
      </c>
      <c r="N650" s="12">
        <f t="shared" ca="1" si="176"/>
        <v>1.0235848869999999</v>
      </c>
      <c r="O650" s="18">
        <f t="shared" si="187"/>
        <v>0</v>
      </c>
      <c r="P650" s="14">
        <f t="shared" ca="1" si="177"/>
        <v>23584.886999990002</v>
      </c>
      <c r="Q650" s="21">
        <f t="shared" si="178"/>
        <v>0</v>
      </c>
      <c r="R650" s="14">
        <f t="shared" si="179"/>
        <v>0</v>
      </c>
      <c r="S650" s="4" t="str">
        <f t="shared" si="188"/>
        <v>J=</v>
      </c>
      <c r="T650" s="35">
        <f t="shared" si="189"/>
        <v>44484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3">
        <f t="shared" si="180"/>
        <v>44402</v>
      </c>
      <c r="B651" s="73">
        <f t="shared" ca="1" si="190"/>
        <v>1023584.88699999</v>
      </c>
      <c r="C651" s="7">
        <f t="shared" si="181"/>
        <v>1000000</v>
      </c>
      <c r="D651" s="13">
        <f ca="1">IF(A651&lt;$B$1,VLOOKUP(A651,[1]DI!$A$4:$B$15000,2,FALSE),0)</f>
        <v>0</v>
      </c>
      <c r="E651" s="14">
        <f t="shared" ca="1" si="173"/>
        <v>1</v>
      </c>
      <c r="F651" s="14">
        <f ca="1">(TRUNC(PRODUCT($E$12:$E650),16))</f>
        <v>1.0525379728086599</v>
      </c>
      <c r="G651" s="14">
        <f t="shared" ca="1" si="182"/>
        <v>1.0322417793904499</v>
      </c>
      <c r="H651" s="14">
        <f t="shared" ca="1" si="174"/>
        <v>1.0196622500000001</v>
      </c>
      <c r="I651" s="13">
        <f t="shared" si="183"/>
        <v>5.0000000000000001E-3</v>
      </c>
      <c r="J651" s="35">
        <f t="shared" si="184"/>
        <v>44119</v>
      </c>
      <c r="K651" s="2">
        <f t="shared" si="185"/>
        <v>193</v>
      </c>
      <c r="L651" s="18">
        <f t="shared" si="186"/>
        <v>194</v>
      </c>
      <c r="M651" s="12">
        <f t="shared" si="175"/>
        <v>1.003846996</v>
      </c>
      <c r="N651" s="12">
        <f t="shared" ca="1" si="176"/>
        <v>1.0235848869999999</v>
      </c>
      <c r="O651" s="18">
        <f t="shared" si="187"/>
        <v>0</v>
      </c>
      <c r="P651" s="14">
        <f t="shared" ca="1" si="177"/>
        <v>23584.886999990002</v>
      </c>
      <c r="Q651" s="21">
        <f t="shared" si="178"/>
        <v>0</v>
      </c>
      <c r="R651" s="14">
        <f t="shared" si="179"/>
        <v>0</v>
      </c>
      <c r="S651" s="4" t="str">
        <f t="shared" si="188"/>
        <v>J=</v>
      </c>
      <c r="T651" s="35">
        <f t="shared" si="189"/>
        <v>44484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3">
        <f t="shared" si="180"/>
        <v>44403</v>
      </c>
      <c r="B652" s="73">
        <f t="shared" ca="1" si="190"/>
        <v>1023584.88699999</v>
      </c>
      <c r="C652" s="7">
        <f t="shared" si="181"/>
        <v>1000000</v>
      </c>
      <c r="D652" s="13">
        <f ca="1">IF(A652&lt;$B$1,VLOOKUP(A652,[1]DI!$A$4:$B$15000,2,FALSE),0)</f>
        <v>4.1500000000000002E-2</v>
      </c>
      <c r="E652" s="14">
        <f t="shared" ref="E652:E715" ca="1" si="191">ROUND(((1+D652)^(1/252)),8)</f>
        <v>1.00016137</v>
      </c>
      <c r="F652" s="14">
        <f ca="1">(TRUNC(PRODUCT($E$12:$E651),16))</f>
        <v>1.0525379728086599</v>
      </c>
      <c r="G652" s="14">
        <f t="shared" ca="1" si="182"/>
        <v>1.0322417793904499</v>
      </c>
      <c r="H652" s="14">
        <f t="shared" ref="H652:H715" ca="1" si="192">ROUND(F652/G652,8)</f>
        <v>1.0196622500000001</v>
      </c>
      <c r="I652" s="13">
        <f t="shared" si="183"/>
        <v>5.0000000000000001E-3</v>
      </c>
      <c r="J652" s="35">
        <f t="shared" si="184"/>
        <v>44119</v>
      </c>
      <c r="K652" s="2">
        <f t="shared" si="185"/>
        <v>194</v>
      </c>
      <c r="L652" s="18">
        <f t="shared" si="186"/>
        <v>194</v>
      </c>
      <c r="M652" s="12">
        <f t="shared" ref="M652:M715" si="193">ROUND((I652+1)^(L652/252),9)</f>
        <v>1.003846996</v>
      </c>
      <c r="N652" s="12">
        <f t="shared" ref="N652:N715" ca="1" si="194">ROUND(H652*M652,9)</f>
        <v>1.0235848869999999</v>
      </c>
      <c r="O652" s="18">
        <f t="shared" si="187"/>
        <v>0</v>
      </c>
      <c r="P652" s="14">
        <f t="shared" ref="P652:P715" ca="1" si="195">TRUNC(((N652-1)*C652),8)</f>
        <v>23584.886999990002</v>
      </c>
      <c r="Q652" s="21">
        <f t="shared" ref="Q652:Q715" si="196">IF($O652&gt;0,VLOOKUP($O652,$W$12:$AC$150,7),0)</f>
        <v>0</v>
      </c>
      <c r="R652" s="14">
        <f t="shared" ref="R652:R715" si="197">IF(Q652&gt;0,TRUNC(Q652*C$12,8),0)</f>
        <v>0</v>
      </c>
      <c r="S652" s="4" t="str">
        <f t="shared" si="188"/>
        <v>J=</v>
      </c>
      <c r="T652" s="35">
        <f t="shared" si="189"/>
        <v>44484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3">
        <f t="shared" ref="A653:A716" si="198">(A652+1)</f>
        <v>44404</v>
      </c>
      <c r="B653" s="73">
        <f t="shared" ca="1" si="190"/>
        <v>1023770.322</v>
      </c>
      <c r="C653" s="7">
        <f t="shared" ref="C653:C716" si="199">(C652-R652)</f>
        <v>1000000</v>
      </c>
      <c r="D653" s="13">
        <f ca="1">IF(A653&lt;$B$1,VLOOKUP(A653,[1]DI!$A$4:$B$15000,2,FALSE),0)</f>
        <v>4.1500000000000002E-2</v>
      </c>
      <c r="E653" s="14">
        <f t="shared" ca="1" si="191"/>
        <v>1.00016137</v>
      </c>
      <c r="F653" s="14">
        <f ca="1">(TRUNC(PRODUCT($E$12:$E652),16))</f>
        <v>1.0527078208613301</v>
      </c>
      <c r="G653" s="14">
        <f t="shared" ref="G653:G716" ca="1" si="200">IF(O652&gt;0,F652,G652)</f>
        <v>1.0322417793904499</v>
      </c>
      <c r="H653" s="14">
        <f t="shared" ca="1" si="192"/>
        <v>1.01982679</v>
      </c>
      <c r="I653" s="13">
        <f t="shared" ref="I653:I716" si="201">I652</f>
        <v>5.0000000000000001E-3</v>
      </c>
      <c r="J653" s="35">
        <f t="shared" ref="J653:J716" si="202">IF(O652&gt;0,VLOOKUP(O652,W$12:AG$150,2),J652)</f>
        <v>44119</v>
      </c>
      <c r="K653" s="2">
        <f t="shared" ref="K653:K716" si="203">IF(A653&gt;J653,IF(NETWORKDAYS(J653,A653,$W$160:$W$544)-1=0,1,NETWORKDAYS(J653,A653,$W$160:$W$544)-1),0)</f>
        <v>195</v>
      </c>
      <c r="L653" s="18">
        <f t="shared" ref="L653:L716" si="204">IF(AND(K653=1,K652=1),1,IF(K653&gt;0,IF(K653=K652,K653+1,K653),0))</f>
        <v>195</v>
      </c>
      <c r="M653" s="12">
        <f t="shared" si="193"/>
        <v>1.0038668639999999</v>
      </c>
      <c r="N653" s="12">
        <f t="shared" ca="1" si="194"/>
        <v>1.0237703220000001</v>
      </c>
      <c r="O653" s="18">
        <f t="shared" ref="O653:O716" si="205">IF(VLOOKUP(A653,X$12:AE$150,8)=VLOOKUP(A652,X$12:AE$150,8),0,VLOOKUP(A653,X$12:AE$150,8))</f>
        <v>0</v>
      </c>
      <c r="P653" s="14">
        <f t="shared" ca="1" si="195"/>
        <v>23770.322</v>
      </c>
      <c r="Q653" s="21">
        <f t="shared" si="196"/>
        <v>0</v>
      </c>
      <c r="R653" s="14">
        <f t="shared" si="197"/>
        <v>0</v>
      </c>
      <c r="S653" s="4" t="str">
        <f t="shared" ref="S653:S716" si="206">IF(O652&gt;0,VLOOKUP(O652,W$12:AG$150,10),S652)</f>
        <v>J=</v>
      </c>
      <c r="T653" s="35">
        <f t="shared" ref="T653:T716" si="207">IF(O652&gt;0,VLOOKUP(O652,W$12:AG$150,11),T652)</f>
        <v>44484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3">
        <f t="shared" si="198"/>
        <v>44405</v>
      </c>
      <c r="B654" s="73">
        <f t="shared" ref="B654:B717" ca="1" si="208">IF(A654&lt;=TODAY(),C654+P654,IF(AND(A654&gt;TODAY(),A654&lt;=$B$1),IF(VLOOKUP(TODAY(),$A$10:$D$5000,4,FALSE)=0,"n.d",C654+P654),"n.d"))</f>
        <v>1023955.79399999</v>
      </c>
      <c r="C654" s="7">
        <f t="shared" si="199"/>
        <v>1000000</v>
      </c>
      <c r="D654" s="13">
        <f ca="1">IF(A654&lt;$B$1,VLOOKUP(A654,[1]DI!$A$4:$B$15000,2,FALSE),0)</f>
        <v>4.1500000000000002E-2</v>
      </c>
      <c r="E654" s="14">
        <f t="shared" ca="1" si="191"/>
        <v>1.00016137</v>
      </c>
      <c r="F654" s="14">
        <f ca="1">(TRUNC(PRODUCT($E$12:$E653),16))</f>
        <v>1.05287769632238</v>
      </c>
      <c r="G654" s="14">
        <f t="shared" ca="1" si="200"/>
        <v>1.0322417793904499</v>
      </c>
      <c r="H654" s="14">
        <f t="shared" ca="1" si="192"/>
        <v>1.0199913599999999</v>
      </c>
      <c r="I654" s="13">
        <f t="shared" si="201"/>
        <v>5.0000000000000001E-3</v>
      </c>
      <c r="J654" s="35">
        <f t="shared" si="202"/>
        <v>44119</v>
      </c>
      <c r="K654" s="2">
        <f t="shared" si="203"/>
        <v>196</v>
      </c>
      <c r="L654" s="18">
        <f t="shared" si="204"/>
        <v>196</v>
      </c>
      <c r="M654" s="12">
        <f t="shared" si="193"/>
        <v>1.0038867330000001</v>
      </c>
      <c r="N654" s="12">
        <f t="shared" ca="1" si="194"/>
        <v>1.0239557939999999</v>
      </c>
      <c r="O654" s="18">
        <f t="shared" si="205"/>
        <v>0</v>
      </c>
      <c r="P654" s="14">
        <f t="shared" ca="1" si="195"/>
        <v>23955.793999990001</v>
      </c>
      <c r="Q654" s="21">
        <f t="shared" si="196"/>
        <v>0</v>
      </c>
      <c r="R654" s="14">
        <f t="shared" si="197"/>
        <v>0</v>
      </c>
      <c r="S654" s="4" t="str">
        <f t="shared" si="206"/>
        <v>J=</v>
      </c>
      <c r="T654" s="35">
        <f t="shared" si="207"/>
        <v>44484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3">
        <f t="shared" si="198"/>
        <v>44406</v>
      </c>
      <c r="B655" s="73">
        <f t="shared" ca="1" si="208"/>
        <v>1024141.3029999899</v>
      </c>
      <c r="C655" s="7">
        <f t="shared" si="199"/>
        <v>1000000</v>
      </c>
      <c r="D655" s="13">
        <f ca="1">IF(A655&lt;$B$1,VLOOKUP(A655,[1]DI!$A$4:$B$15000,2,FALSE),0)</f>
        <v>4.1500000000000002E-2</v>
      </c>
      <c r="E655" s="14">
        <f t="shared" ca="1" si="191"/>
        <v>1.00016137</v>
      </c>
      <c r="F655" s="14">
        <f ca="1">(TRUNC(PRODUCT($E$12:$E654),16))</f>
        <v>1.05304759919624</v>
      </c>
      <c r="G655" s="14">
        <f t="shared" ca="1" si="200"/>
        <v>1.0322417793904499</v>
      </c>
      <c r="H655" s="14">
        <f t="shared" ca="1" si="192"/>
        <v>1.0201559600000001</v>
      </c>
      <c r="I655" s="13">
        <f t="shared" si="201"/>
        <v>5.0000000000000001E-3</v>
      </c>
      <c r="J655" s="35">
        <f t="shared" si="202"/>
        <v>44119</v>
      </c>
      <c r="K655" s="2">
        <f t="shared" si="203"/>
        <v>197</v>
      </c>
      <c r="L655" s="18">
        <f t="shared" si="204"/>
        <v>197</v>
      </c>
      <c r="M655" s="12">
        <f t="shared" si="193"/>
        <v>1.003906602</v>
      </c>
      <c r="N655" s="12">
        <f t="shared" ca="1" si="194"/>
        <v>1.0241413029999999</v>
      </c>
      <c r="O655" s="18">
        <f t="shared" si="205"/>
        <v>0</v>
      </c>
      <c r="P655" s="14">
        <f t="shared" ca="1" si="195"/>
        <v>24141.302999989999</v>
      </c>
      <c r="Q655" s="21">
        <f t="shared" si="196"/>
        <v>0</v>
      </c>
      <c r="R655" s="14">
        <f t="shared" si="197"/>
        <v>0</v>
      </c>
      <c r="S655" s="4" t="str">
        <f t="shared" si="206"/>
        <v>J=</v>
      </c>
      <c r="T655" s="35">
        <f t="shared" si="207"/>
        <v>44484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3">
        <f t="shared" si="198"/>
        <v>44407</v>
      </c>
      <c r="B656" s="73">
        <f t="shared" ca="1" si="208"/>
        <v>1024326.839</v>
      </c>
      <c r="C656" s="7">
        <f t="shared" si="199"/>
        <v>1000000</v>
      </c>
      <c r="D656" s="13">
        <f ca="1">IF(A656&lt;$B$1,VLOOKUP(A656,[1]DI!$A$4:$B$15000,2,FALSE),0)</f>
        <v>4.1500000000000002E-2</v>
      </c>
      <c r="E656" s="14">
        <f t="shared" ca="1" si="191"/>
        <v>1.00016137</v>
      </c>
      <c r="F656" s="14">
        <f ca="1">(TRUNC(PRODUCT($E$12:$E655),16))</f>
        <v>1.0532175294873201</v>
      </c>
      <c r="G656" s="14">
        <f t="shared" ca="1" si="200"/>
        <v>1.0322417793904499</v>
      </c>
      <c r="H656" s="14">
        <f t="shared" ca="1" si="192"/>
        <v>1.0203205799999999</v>
      </c>
      <c r="I656" s="13">
        <f t="shared" si="201"/>
        <v>5.0000000000000001E-3</v>
      </c>
      <c r="J656" s="35">
        <f t="shared" si="202"/>
        <v>44119</v>
      </c>
      <c r="K656" s="2">
        <f t="shared" si="203"/>
        <v>198</v>
      </c>
      <c r="L656" s="18">
        <f t="shared" si="204"/>
        <v>198</v>
      </c>
      <c r="M656" s="12">
        <f t="shared" si="193"/>
        <v>1.003926471</v>
      </c>
      <c r="N656" s="12">
        <f t="shared" ca="1" si="194"/>
        <v>1.024326839</v>
      </c>
      <c r="O656" s="18">
        <f t="shared" si="205"/>
        <v>0</v>
      </c>
      <c r="P656" s="14">
        <f t="shared" ca="1" si="195"/>
        <v>24326.839</v>
      </c>
      <c r="Q656" s="21">
        <f t="shared" si="196"/>
        <v>0</v>
      </c>
      <c r="R656" s="14">
        <f t="shared" si="197"/>
        <v>0</v>
      </c>
      <c r="S656" s="4" t="str">
        <f t="shared" si="206"/>
        <v>J=</v>
      </c>
      <c r="T656" s="35">
        <f t="shared" si="207"/>
        <v>44484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3">
        <f t="shared" si="198"/>
        <v>44408</v>
      </c>
      <c r="B657" s="73">
        <f t="shared" ca="1" si="208"/>
        <v>1024512.4129999999</v>
      </c>
      <c r="C657" s="7">
        <f t="shared" si="199"/>
        <v>1000000</v>
      </c>
      <c r="D657" s="13">
        <f ca="1">IF(A657&lt;$B$1,VLOOKUP(A657,[1]DI!$A$4:$B$15000,2,FALSE),0)</f>
        <v>0</v>
      </c>
      <c r="E657" s="14">
        <f t="shared" ca="1" si="191"/>
        <v>1</v>
      </c>
      <c r="F657" s="14">
        <f ca="1">(TRUNC(PRODUCT($E$12:$E656),16))</f>
        <v>1.0533874872000499</v>
      </c>
      <c r="G657" s="14">
        <f t="shared" ca="1" si="200"/>
        <v>1.0322417793904499</v>
      </c>
      <c r="H657" s="14">
        <f t="shared" ca="1" si="192"/>
        <v>1.02048523</v>
      </c>
      <c r="I657" s="13">
        <f t="shared" si="201"/>
        <v>5.0000000000000001E-3</v>
      </c>
      <c r="J657" s="35">
        <f t="shared" si="202"/>
        <v>44119</v>
      </c>
      <c r="K657" s="2">
        <f t="shared" si="203"/>
        <v>198</v>
      </c>
      <c r="L657" s="18">
        <f t="shared" si="204"/>
        <v>199</v>
      </c>
      <c r="M657" s="12">
        <f t="shared" si="193"/>
        <v>1.003946341</v>
      </c>
      <c r="N657" s="12">
        <f t="shared" ca="1" si="194"/>
        <v>1.0245124130000001</v>
      </c>
      <c r="O657" s="18">
        <f t="shared" si="205"/>
        <v>0</v>
      </c>
      <c r="P657" s="14">
        <f t="shared" ca="1" si="195"/>
        <v>24512.413</v>
      </c>
      <c r="Q657" s="21">
        <f t="shared" si="196"/>
        <v>0</v>
      </c>
      <c r="R657" s="14">
        <f t="shared" si="197"/>
        <v>0</v>
      </c>
      <c r="S657" s="4" t="str">
        <f t="shared" si="206"/>
        <v>J=</v>
      </c>
      <c r="T657" s="35">
        <f t="shared" si="207"/>
        <v>44484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3">
        <f t="shared" si="198"/>
        <v>44409</v>
      </c>
      <c r="B658" s="73">
        <f t="shared" ca="1" si="208"/>
        <v>1024512.4129999999</v>
      </c>
      <c r="C658" s="7">
        <f t="shared" si="199"/>
        <v>1000000</v>
      </c>
      <c r="D658" s="13">
        <f ca="1">IF(A658&lt;$B$1,VLOOKUP(A658,[1]DI!$A$4:$B$15000,2,FALSE),0)</f>
        <v>0</v>
      </c>
      <c r="E658" s="14">
        <f t="shared" ca="1" si="191"/>
        <v>1</v>
      </c>
      <c r="F658" s="14">
        <f ca="1">(TRUNC(PRODUCT($E$12:$E657),16))</f>
        <v>1.0533874872000499</v>
      </c>
      <c r="G658" s="14">
        <f t="shared" ca="1" si="200"/>
        <v>1.0322417793904499</v>
      </c>
      <c r="H658" s="14">
        <f t="shared" ca="1" si="192"/>
        <v>1.02048523</v>
      </c>
      <c r="I658" s="13">
        <f t="shared" si="201"/>
        <v>5.0000000000000001E-3</v>
      </c>
      <c r="J658" s="35">
        <f t="shared" si="202"/>
        <v>44119</v>
      </c>
      <c r="K658" s="2">
        <f t="shared" si="203"/>
        <v>198</v>
      </c>
      <c r="L658" s="18">
        <f t="shared" si="204"/>
        <v>199</v>
      </c>
      <c r="M658" s="12">
        <f t="shared" si="193"/>
        <v>1.003946341</v>
      </c>
      <c r="N658" s="12">
        <f t="shared" ca="1" si="194"/>
        <v>1.0245124130000001</v>
      </c>
      <c r="O658" s="18">
        <f t="shared" si="205"/>
        <v>0</v>
      </c>
      <c r="P658" s="14">
        <f t="shared" ca="1" si="195"/>
        <v>24512.413</v>
      </c>
      <c r="Q658" s="21">
        <f t="shared" si="196"/>
        <v>0</v>
      </c>
      <c r="R658" s="14">
        <f t="shared" si="197"/>
        <v>0</v>
      </c>
      <c r="S658" s="4" t="str">
        <f t="shared" si="206"/>
        <v>J=</v>
      </c>
      <c r="T658" s="35">
        <f t="shared" si="207"/>
        <v>44484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3">
        <f t="shared" si="198"/>
        <v>44410</v>
      </c>
      <c r="B659" s="73">
        <f t="shared" ca="1" si="208"/>
        <v>1024512.4129999999</v>
      </c>
      <c r="C659" s="7">
        <f t="shared" si="199"/>
        <v>1000000</v>
      </c>
      <c r="D659" s="13">
        <f ca="1">IF(A659&lt;$B$1,VLOOKUP(A659,[1]DI!$A$4:$B$15000,2,FALSE),0)</f>
        <v>4.1500000000000002E-2</v>
      </c>
      <c r="E659" s="14">
        <f t="shared" ca="1" si="191"/>
        <v>1.00016137</v>
      </c>
      <c r="F659" s="14">
        <f ca="1">(TRUNC(PRODUCT($E$12:$E658),16))</f>
        <v>1.0533874872000499</v>
      </c>
      <c r="G659" s="14">
        <f t="shared" ca="1" si="200"/>
        <v>1.0322417793904499</v>
      </c>
      <c r="H659" s="14">
        <f t="shared" ca="1" si="192"/>
        <v>1.02048523</v>
      </c>
      <c r="I659" s="13">
        <f t="shared" si="201"/>
        <v>5.0000000000000001E-3</v>
      </c>
      <c r="J659" s="35">
        <f t="shared" si="202"/>
        <v>44119</v>
      </c>
      <c r="K659" s="2">
        <f t="shared" si="203"/>
        <v>199</v>
      </c>
      <c r="L659" s="18">
        <f t="shared" si="204"/>
        <v>199</v>
      </c>
      <c r="M659" s="12">
        <f t="shared" si="193"/>
        <v>1.003946341</v>
      </c>
      <c r="N659" s="12">
        <f t="shared" ca="1" si="194"/>
        <v>1.0245124130000001</v>
      </c>
      <c r="O659" s="18">
        <f t="shared" si="205"/>
        <v>0</v>
      </c>
      <c r="P659" s="14">
        <f t="shared" ca="1" si="195"/>
        <v>24512.413</v>
      </c>
      <c r="Q659" s="21">
        <f t="shared" si="196"/>
        <v>0</v>
      </c>
      <c r="R659" s="14">
        <f t="shared" si="197"/>
        <v>0</v>
      </c>
      <c r="S659" s="4" t="str">
        <f t="shared" si="206"/>
        <v>J=</v>
      </c>
      <c r="T659" s="35">
        <f t="shared" si="207"/>
        <v>44484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3">
        <f t="shared" si="198"/>
        <v>44411</v>
      </c>
      <c r="B660" s="73">
        <f t="shared" ca="1" si="208"/>
        <v>1024698.013</v>
      </c>
      <c r="C660" s="7">
        <f t="shared" si="199"/>
        <v>1000000</v>
      </c>
      <c r="D660" s="13">
        <f ca="1">IF(A660&lt;$B$1,VLOOKUP(A660,[1]DI!$A$4:$B$15000,2,FALSE),0)</f>
        <v>4.1500000000000002E-2</v>
      </c>
      <c r="E660" s="14">
        <f t="shared" ca="1" si="191"/>
        <v>1.00016137</v>
      </c>
      <c r="F660" s="14">
        <f ca="1">(TRUNC(PRODUCT($E$12:$E659),16))</f>
        <v>1.0535574723388601</v>
      </c>
      <c r="G660" s="14">
        <f t="shared" ca="1" si="200"/>
        <v>1.0322417793904499</v>
      </c>
      <c r="H660" s="14">
        <f t="shared" ca="1" si="192"/>
        <v>1.0206499</v>
      </c>
      <c r="I660" s="13">
        <f t="shared" si="201"/>
        <v>5.0000000000000001E-3</v>
      </c>
      <c r="J660" s="35">
        <f t="shared" si="202"/>
        <v>44119</v>
      </c>
      <c r="K660" s="2">
        <f t="shared" si="203"/>
        <v>200</v>
      </c>
      <c r="L660" s="18">
        <f t="shared" si="204"/>
        <v>200</v>
      </c>
      <c r="M660" s="12">
        <f t="shared" si="193"/>
        <v>1.0039662110000001</v>
      </c>
      <c r="N660" s="12">
        <f t="shared" ca="1" si="194"/>
        <v>1.0246980130000001</v>
      </c>
      <c r="O660" s="18">
        <f t="shared" si="205"/>
        <v>0</v>
      </c>
      <c r="P660" s="14">
        <f t="shared" ca="1" si="195"/>
        <v>24698.012999999999</v>
      </c>
      <c r="Q660" s="21">
        <f t="shared" si="196"/>
        <v>0</v>
      </c>
      <c r="R660" s="14">
        <f t="shared" si="197"/>
        <v>0</v>
      </c>
      <c r="S660" s="4" t="str">
        <f t="shared" si="206"/>
        <v>J=</v>
      </c>
      <c r="T660" s="35">
        <f t="shared" si="207"/>
        <v>44484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3">
        <f t="shared" si="198"/>
        <v>44412</v>
      </c>
      <c r="B661" s="73">
        <f t="shared" ca="1" si="208"/>
        <v>1024883.66</v>
      </c>
      <c r="C661" s="7">
        <f t="shared" si="199"/>
        <v>1000000</v>
      </c>
      <c r="D661" s="13">
        <f ca="1">IF(A661&lt;$B$1,VLOOKUP(A661,[1]DI!$A$4:$B$15000,2,FALSE),0)</f>
        <v>4.1500000000000002E-2</v>
      </c>
      <c r="E661" s="14">
        <f t="shared" ca="1" si="191"/>
        <v>1.00016137</v>
      </c>
      <c r="F661" s="14">
        <f ca="1">(TRUNC(PRODUCT($E$12:$E660),16))</f>
        <v>1.0537274849081799</v>
      </c>
      <c r="G661" s="14">
        <f t="shared" ca="1" si="200"/>
        <v>1.0322417793904499</v>
      </c>
      <c r="H661" s="14">
        <f t="shared" ca="1" si="192"/>
        <v>1.02081461</v>
      </c>
      <c r="I661" s="13">
        <f t="shared" si="201"/>
        <v>5.0000000000000001E-3</v>
      </c>
      <c r="J661" s="35">
        <f t="shared" si="202"/>
        <v>44119</v>
      </c>
      <c r="K661" s="2">
        <f t="shared" si="203"/>
        <v>201</v>
      </c>
      <c r="L661" s="18">
        <f t="shared" si="204"/>
        <v>201</v>
      </c>
      <c r="M661" s="12">
        <f t="shared" si="193"/>
        <v>1.0039860810000001</v>
      </c>
      <c r="N661" s="12">
        <f t="shared" ca="1" si="194"/>
        <v>1.02488366</v>
      </c>
      <c r="O661" s="18">
        <f t="shared" si="205"/>
        <v>0</v>
      </c>
      <c r="P661" s="14">
        <f t="shared" ca="1" si="195"/>
        <v>24883.66</v>
      </c>
      <c r="Q661" s="21">
        <f t="shared" si="196"/>
        <v>0</v>
      </c>
      <c r="R661" s="14">
        <f t="shared" si="197"/>
        <v>0</v>
      </c>
      <c r="S661" s="4" t="str">
        <f t="shared" si="206"/>
        <v>J=</v>
      </c>
      <c r="T661" s="35">
        <f t="shared" si="207"/>
        <v>44484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3">
        <f t="shared" si="198"/>
        <v>44413</v>
      </c>
      <c r="B662" s="73">
        <f t="shared" ca="1" si="208"/>
        <v>1025069.32399999</v>
      </c>
      <c r="C662" s="7">
        <f t="shared" si="199"/>
        <v>1000000</v>
      </c>
      <c r="D662" s="13">
        <f ca="1">IF(A662&lt;$B$1,VLOOKUP(A662,[1]DI!$A$4:$B$15000,2,FALSE),0)</f>
        <v>5.1499999999999997E-2</v>
      </c>
      <c r="E662" s="14">
        <f t="shared" ca="1" si="191"/>
        <v>1.0001993</v>
      </c>
      <c r="F662" s="14">
        <f ca="1">(TRUNC(PRODUCT($E$12:$E661),16))</f>
        <v>1.0538975249124101</v>
      </c>
      <c r="G662" s="14">
        <f t="shared" ca="1" si="200"/>
        <v>1.0322417793904499</v>
      </c>
      <c r="H662" s="14">
        <f t="shared" ca="1" si="192"/>
        <v>1.0209793300000001</v>
      </c>
      <c r="I662" s="13">
        <f t="shared" si="201"/>
        <v>5.0000000000000001E-3</v>
      </c>
      <c r="J662" s="35">
        <f t="shared" si="202"/>
        <v>44119</v>
      </c>
      <c r="K662" s="2">
        <f t="shared" si="203"/>
        <v>202</v>
      </c>
      <c r="L662" s="18">
        <f t="shared" si="204"/>
        <v>202</v>
      </c>
      <c r="M662" s="12">
        <f t="shared" si="193"/>
        <v>1.004005952</v>
      </c>
      <c r="N662" s="12">
        <f t="shared" ca="1" si="194"/>
        <v>1.0250693239999999</v>
      </c>
      <c r="O662" s="18">
        <f t="shared" si="205"/>
        <v>0</v>
      </c>
      <c r="P662" s="14">
        <f t="shared" ca="1" si="195"/>
        <v>25069.32399999</v>
      </c>
      <c r="Q662" s="21">
        <f t="shared" si="196"/>
        <v>0</v>
      </c>
      <c r="R662" s="14">
        <f t="shared" si="197"/>
        <v>0</v>
      </c>
      <c r="S662" s="4" t="str">
        <f t="shared" si="206"/>
        <v>J=</v>
      </c>
      <c r="T662" s="35">
        <f t="shared" si="207"/>
        <v>44484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3">
        <f t="shared" si="198"/>
        <v>44414</v>
      </c>
      <c r="B663" s="73">
        <f t="shared" ca="1" si="208"/>
        <v>1025293.92199999</v>
      </c>
      <c r="C663" s="7">
        <f t="shared" si="199"/>
        <v>1000000</v>
      </c>
      <c r="D663" s="13">
        <f ca="1">IF(A663&lt;$B$1,VLOOKUP(A663,[1]DI!$A$4:$B$15000,2,FALSE),0)</f>
        <v>5.1499999999999997E-2</v>
      </c>
      <c r="E663" s="14">
        <f t="shared" ca="1" si="191"/>
        <v>1.0001993</v>
      </c>
      <c r="F663" s="14">
        <f ca="1">(TRUNC(PRODUCT($E$12:$E662),16))</f>
        <v>1.05410756668913</v>
      </c>
      <c r="G663" s="14">
        <f t="shared" ca="1" si="200"/>
        <v>1.0322417793904499</v>
      </c>
      <c r="H663" s="14">
        <f t="shared" ca="1" si="192"/>
        <v>1.0211828199999999</v>
      </c>
      <c r="I663" s="13">
        <f t="shared" si="201"/>
        <v>5.0000000000000001E-3</v>
      </c>
      <c r="J663" s="35">
        <f t="shared" si="202"/>
        <v>44119</v>
      </c>
      <c r="K663" s="2">
        <f t="shared" si="203"/>
        <v>203</v>
      </c>
      <c r="L663" s="18">
        <f t="shared" si="204"/>
        <v>203</v>
      </c>
      <c r="M663" s="12">
        <f t="shared" si="193"/>
        <v>1.004025824</v>
      </c>
      <c r="N663" s="12">
        <f t="shared" ca="1" si="194"/>
        <v>1.0252939219999999</v>
      </c>
      <c r="O663" s="18">
        <f t="shared" si="205"/>
        <v>0</v>
      </c>
      <c r="P663" s="14">
        <f t="shared" ca="1" si="195"/>
        <v>25293.921999990001</v>
      </c>
      <c r="Q663" s="21">
        <f t="shared" si="196"/>
        <v>0</v>
      </c>
      <c r="R663" s="14">
        <f t="shared" si="197"/>
        <v>0</v>
      </c>
      <c r="S663" s="4" t="str">
        <f t="shared" si="206"/>
        <v>J=</v>
      </c>
      <c r="T663" s="35">
        <f t="shared" si="207"/>
        <v>44484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3">
        <f t="shared" si="198"/>
        <v>44415</v>
      </c>
      <c r="B664" s="73">
        <f t="shared" ca="1" si="208"/>
        <v>1025518.5579999899</v>
      </c>
      <c r="C664" s="7">
        <f t="shared" si="199"/>
        <v>1000000</v>
      </c>
      <c r="D664" s="13">
        <f ca="1">IF(A664&lt;$B$1,VLOOKUP(A664,[1]DI!$A$4:$B$15000,2,FALSE),0)</f>
        <v>0</v>
      </c>
      <c r="E664" s="14">
        <f t="shared" ca="1" si="191"/>
        <v>1</v>
      </c>
      <c r="F664" s="14">
        <f ca="1">(TRUNC(PRODUCT($E$12:$E663),16))</f>
        <v>1.0543176503271701</v>
      </c>
      <c r="G664" s="14">
        <f t="shared" ca="1" si="200"/>
        <v>1.0322417793904499</v>
      </c>
      <c r="H664" s="14">
        <f t="shared" ca="1" si="192"/>
        <v>1.0213863400000001</v>
      </c>
      <c r="I664" s="13">
        <f t="shared" si="201"/>
        <v>5.0000000000000001E-3</v>
      </c>
      <c r="J664" s="35">
        <f t="shared" si="202"/>
        <v>44119</v>
      </c>
      <c r="K664" s="2">
        <f t="shared" si="203"/>
        <v>203</v>
      </c>
      <c r="L664" s="18">
        <f t="shared" si="204"/>
        <v>204</v>
      </c>
      <c r="M664" s="12">
        <f t="shared" si="193"/>
        <v>1.0040456950000001</v>
      </c>
      <c r="N664" s="12">
        <f t="shared" ca="1" si="194"/>
        <v>1.0255185579999999</v>
      </c>
      <c r="O664" s="18">
        <f t="shared" si="205"/>
        <v>0</v>
      </c>
      <c r="P664" s="14">
        <f t="shared" ca="1" si="195"/>
        <v>25518.55799999</v>
      </c>
      <c r="Q664" s="21">
        <f t="shared" si="196"/>
        <v>0</v>
      </c>
      <c r="R664" s="14">
        <f t="shared" si="197"/>
        <v>0</v>
      </c>
      <c r="S664" s="4" t="str">
        <f t="shared" si="206"/>
        <v>J=</v>
      </c>
      <c r="T664" s="35">
        <f t="shared" si="207"/>
        <v>44484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3">
        <f t="shared" si="198"/>
        <v>44416</v>
      </c>
      <c r="B665" s="73">
        <f t="shared" ca="1" si="208"/>
        <v>1025518.5579999899</v>
      </c>
      <c r="C665" s="7">
        <f t="shared" si="199"/>
        <v>1000000</v>
      </c>
      <c r="D665" s="13">
        <f ca="1">IF(A665&lt;$B$1,VLOOKUP(A665,[1]DI!$A$4:$B$15000,2,FALSE),0)</f>
        <v>0</v>
      </c>
      <c r="E665" s="14">
        <f t="shared" ca="1" si="191"/>
        <v>1</v>
      </c>
      <c r="F665" s="14">
        <f ca="1">(TRUNC(PRODUCT($E$12:$E664),16))</f>
        <v>1.0543176503271701</v>
      </c>
      <c r="G665" s="14">
        <f t="shared" ca="1" si="200"/>
        <v>1.0322417793904499</v>
      </c>
      <c r="H665" s="14">
        <f t="shared" ca="1" si="192"/>
        <v>1.0213863400000001</v>
      </c>
      <c r="I665" s="13">
        <f t="shared" si="201"/>
        <v>5.0000000000000001E-3</v>
      </c>
      <c r="J665" s="35">
        <f t="shared" si="202"/>
        <v>44119</v>
      </c>
      <c r="K665" s="2">
        <f t="shared" si="203"/>
        <v>203</v>
      </c>
      <c r="L665" s="18">
        <f t="shared" si="204"/>
        <v>204</v>
      </c>
      <c r="M665" s="12">
        <f t="shared" si="193"/>
        <v>1.0040456950000001</v>
      </c>
      <c r="N665" s="12">
        <f t="shared" ca="1" si="194"/>
        <v>1.0255185579999999</v>
      </c>
      <c r="O665" s="18">
        <f t="shared" si="205"/>
        <v>0</v>
      </c>
      <c r="P665" s="14">
        <f t="shared" ca="1" si="195"/>
        <v>25518.55799999</v>
      </c>
      <c r="Q665" s="21">
        <f t="shared" si="196"/>
        <v>0</v>
      </c>
      <c r="R665" s="14">
        <f t="shared" si="197"/>
        <v>0</v>
      </c>
      <c r="S665" s="4" t="str">
        <f t="shared" si="206"/>
        <v>J=</v>
      </c>
      <c r="T665" s="35">
        <f t="shared" si="207"/>
        <v>44484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3">
        <f t="shared" si="198"/>
        <v>44417</v>
      </c>
      <c r="B666" s="73">
        <f t="shared" ca="1" si="208"/>
        <v>1025518.5579999899</v>
      </c>
      <c r="C666" s="7">
        <f t="shared" si="199"/>
        <v>1000000</v>
      </c>
      <c r="D666" s="13">
        <f ca="1">IF(A666&lt;$B$1,VLOOKUP(A666,[1]DI!$A$4:$B$15000,2,FALSE),0)</f>
        <v>5.1499999999999997E-2</v>
      </c>
      <c r="E666" s="14">
        <f t="shared" ca="1" si="191"/>
        <v>1.0001993</v>
      </c>
      <c r="F666" s="14">
        <f ca="1">(TRUNC(PRODUCT($E$12:$E665),16))</f>
        <v>1.0543176503271701</v>
      </c>
      <c r="G666" s="14">
        <f t="shared" ca="1" si="200"/>
        <v>1.0322417793904499</v>
      </c>
      <c r="H666" s="14">
        <f t="shared" ca="1" si="192"/>
        <v>1.0213863400000001</v>
      </c>
      <c r="I666" s="13">
        <f t="shared" si="201"/>
        <v>5.0000000000000001E-3</v>
      </c>
      <c r="J666" s="35">
        <f t="shared" si="202"/>
        <v>44119</v>
      </c>
      <c r="K666" s="2">
        <f t="shared" si="203"/>
        <v>204</v>
      </c>
      <c r="L666" s="18">
        <f t="shared" si="204"/>
        <v>204</v>
      </c>
      <c r="M666" s="12">
        <f t="shared" si="193"/>
        <v>1.0040456950000001</v>
      </c>
      <c r="N666" s="12">
        <f t="shared" ca="1" si="194"/>
        <v>1.0255185579999999</v>
      </c>
      <c r="O666" s="18">
        <f t="shared" si="205"/>
        <v>0</v>
      </c>
      <c r="P666" s="14">
        <f t="shared" ca="1" si="195"/>
        <v>25518.55799999</v>
      </c>
      <c r="Q666" s="21">
        <f t="shared" si="196"/>
        <v>0</v>
      </c>
      <c r="R666" s="14">
        <f t="shared" si="197"/>
        <v>0</v>
      </c>
      <c r="S666" s="4" t="str">
        <f t="shared" si="206"/>
        <v>J=</v>
      </c>
      <c r="T666" s="35">
        <f t="shared" si="207"/>
        <v>44484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3">
        <f t="shared" si="198"/>
        <v>44418</v>
      </c>
      <c r="B667" s="73">
        <f t="shared" ca="1" si="208"/>
        <v>1025743.243</v>
      </c>
      <c r="C667" s="7">
        <f t="shared" si="199"/>
        <v>1000000</v>
      </c>
      <c r="D667" s="13">
        <f ca="1">IF(A667&lt;$B$1,VLOOKUP(A667,[1]DI!$A$4:$B$15000,2,FALSE),0)</f>
        <v>5.1499999999999997E-2</v>
      </c>
      <c r="E667" s="14">
        <f t="shared" ca="1" si="191"/>
        <v>1.0001993</v>
      </c>
      <c r="F667" s="14">
        <f ca="1">(TRUNC(PRODUCT($E$12:$E666),16))</f>
        <v>1.0545277758348801</v>
      </c>
      <c r="G667" s="14">
        <f t="shared" ca="1" si="200"/>
        <v>1.0322417793904499</v>
      </c>
      <c r="H667" s="14">
        <f t="shared" ca="1" si="192"/>
        <v>1.0215898999999999</v>
      </c>
      <c r="I667" s="13">
        <f t="shared" si="201"/>
        <v>5.0000000000000001E-3</v>
      </c>
      <c r="J667" s="35">
        <f t="shared" si="202"/>
        <v>44119</v>
      </c>
      <c r="K667" s="2">
        <f t="shared" si="203"/>
        <v>205</v>
      </c>
      <c r="L667" s="18">
        <f t="shared" si="204"/>
        <v>205</v>
      </c>
      <c r="M667" s="12">
        <f t="shared" si="193"/>
        <v>1.0040655679999999</v>
      </c>
      <c r="N667" s="12">
        <f t="shared" ca="1" si="194"/>
        <v>1.025743243</v>
      </c>
      <c r="O667" s="18">
        <f t="shared" si="205"/>
        <v>0</v>
      </c>
      <c r="P667" s="14">
        <f t="shared" ca="1" si="195"/>
        <v>25743.242999999999</v>
      </c>
      <c r="Q667" s="21">
        <f t="shared" si="196"/>
        <v>0</v>
      </c>
      <c r="R667" s="14">
        <f t="shared" si="197"/>
        <v>0</v>
      </c>
      <c r="S667" s="4" t="str">
        <f t="shared" si="206"/>
        <v>J=</v>
      </c>
      <c r="T667" s="35">
        <f t="shared" si="207"/>
        <v>44484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3">
        <f t="shared" si="198"/>
        <v>44419</v>
      </c>
      <c r="B668" s="73">
        <f t="shared" ca="1" si="208"/>
        <v>1025967.976</v>
      </c>
      <c r="C668" s="7">
        <f t="shared" si="199"/>
        <v>1000000</v>
      </c>
      <c r="D668" s="13">
        <f ca="1">IF(A668&lt;$B$1,VLOOKUP(A668,[1]DI!$A$4:$B$15000,2,FALSE),0)</f>
        <v>5.1499999999999997E-2</v>
      </c>
      <c r="E668" s="14">
        <f t="shared" ca="1" si="191"/>
        <v>1.0001993</v>
      </c>
      <c r="F668" s="14">
        <f ca="1">(TRUNC(PRODUCT($E$12:$E667),16))</f>
        <v>1.0547379432206101</v>
      </c>
      <c r="G668" s="14">
        <f t="shared" ca="1" si="200"/>
        <v>1.0322417793904499</v>
      </c>
      <c r="H668" s="14">
        <f t="shared" ca="1" si="192"/>
        <v>1.0217935</v>
      </c>
      <c r="I668" s="13">
        <f t="shared" si="201"/>
        <v>5.0000000000000001E-3</v>
      </c>
      <c r="J668" s="35">
        <f t="shared" si="202"/>
        <v>44119</v>
      </c>
      <c r="K668" s="2">
        <f t="shared" si="203"/>
        <v>206</v>
      </c>
      <c r="L668" s="18">
        <f t="shared" si="204"/>
        <v>206</v>
      </c>
      <c r="M668" s="12">
        <f t="shared" si="193"/>
        <v>1.0040854400000001</v>
      </c>
      <c r="N668" s="12">
        <f t="shared" ca="1" si="194"/>
        <v>1.025967976</v>
      </c>
      <c r="O668" s="18">
        <f t="shared" si="205"/>
        <v>0</v>
      </c>
      <c r="P668" s="14">
        <f t="shared" ca="1" si="195"/>
        <v>25967.975999999999</v>
      </c>
      <c r="Q668" s="21">
        <f t="shared" si="196"/>
        <v>0</v>
      </c>
      <c r="R668" s="14">
        <f t="shared" si="197"/>
        <v>0</v>
      </c>
      <c r="S668" s="4" t="str">
        <f t="shared" si="206"/>
        <v>J=</v>
      </c>
      <c r="T668" s="35">
        <f t="shared" si="207"/>
        <v>44484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3">
        <f t="shared" si="198"/>
        <v>44420</v>
      </c>
      <c r="B669" s="73">
        <f t="shared" ca="1" si="208"/>
        <v>1026192.768</v>
      </c>
      <c r="C669" s="7">
        <f t="shared" si="199"/>
        <v>1000000</v>
      </c>
      <c r="D669" s="13">
        <f ca="1">IF(A669&lt;$B$1,VLOOKUP(A669,[1]DI!$A$4:$B$15000,2,FALSE),0)</f>
        <v>5.1499999999999997E-2</v>
      </c>
      <c r="E669" s="14">
        <f t="shared" ca="1" si="191"/>
        <v>1.0001993</v>
      </c>
      <c r="F669" s="14">
        <f ca="1">(TRUNC(PRODUCT($E$12:$E668),16))</f>
        <v>1.05494815249269</v>
      </c>
      <c r="G669" s="14">
        <f t="shared" ca="1" si="200"/>
        <v>1.0322417793904499</v>
      </c>
      <c r="H669" s="14">
        <f t="shared" ca="1" si="192"/>
        <v>1.02199715</v>
      </c>
      <c r="I669" s="13">
        <f t="shared" si="201"/>
        <v>5.0000000000000001E-3</v>
      </c>
      <c r="J669" s="35">
        <f t="shared" si="202"/>
        <v>44119</v>
      </c>
      <c r="K669" s="2">
        <f t="shared" si="203"/>
        <v>207</v>
      </c>
      <c r="L669" s="18">
        <f t="shared" si="204"/>
        <v>207</v>
      </c>
      <c r="M669" s="12">
        <f t="shared" si="193"/>
        <v>1.0041053129999999</v>
      </c>
      <c r="N669" s="12">
        <f t="shared" ca="1" si="194"/>
        <v>1.026192768</v>
      </c>
      <c r="O669" s="18">
        <f t="shared" si="205"/>
        <v>0</v>
      </c>
      <c r="P669" s="14">
        <f t="shared" ca="1" si="195"/>
        <v>26192.768</v>
      </c>
      <c r="Q669" s="21">
        <f t="shared" si="196"/>
        <v>0</v>
      </c>
      <c r="R669" s="14">
        <f t="shared" si="197"/>
        <v>0</v>
      </c>
      <c r="S669" s="4" t="str">
        <f t="shared" si="206"/>
        <v>J=</v>
      </c>
      <c r="T669" s="35">
        <f t="shared" si="207"/>
        <v>44484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3">
        <f t="shared" si="198"/>
        <v>44421</v>
      </c>
      <c r="B670" s="73">
        <f t="shared" ca="1" si="208"/>
        <v>1026417.599</v>
      </c>
      <c r="C670" s="7">
        <f t="shared" si="199"/>
        <v>1000000</v>
      </c>
      <c r="D670" s="13">
        <f ca="1">IF(A670&lt;$B$1,VLOOKUP(A670,[1]DI!$A$4:$B$15000,2,FALSE),0)</f>
        <v>5.1499999999999997E-2</v>
      </c>
      <c r="E670" s="14">
        <f t="shared" ca="1" si="191"/>
        <v>1.0001993</v>
      </c>
      <c r="F670" s="14">
        <f ca="1">(TRUNC(PRODUCT($E$12:$E669),16))</f>
        <v>1.0551584036594801</v>
      </c>
      <c r="G670" s="14">
        <f t="shared" ca="1" si="200"/>
        <v>1.0322417793904499</v>
      </c>
      <c r="H670" s="14">
        <f t="shared" ca="1" si="192"/>
        <v>1.0222008300000001</v>
      </c>
      <c r="I670" s="13">
        <f t="shared" si="201"/>
        <v>5.0000000000000001E-3</v>
      </c>
      <c r="J670" s="35">
        <f t="shared" si="202"/>
        <v>44119</v>
      </c>
      <c r="K670" s="2">
        <f t="shared" si="203"/>
        <v>208</v>
      </c>
      <c r="L670" s="18">
        <f t="shared" si="204"/>
        <v>208</v>
      </c>
      <c r="M670" s="12">
        <f t="shared" si="193"/>
        <v>1.004125186</v>
      </c>
      <c r="N670" s="12">
        <f t="shared" ca="1" si="194"/>
        <v>1.026417599</v>
      </c>
      <c r="O670" s="18">
        <f t="shared" si="205"/>
        <v>0</v>
      </c>
      <c r="P670" s="14">
        <f t="shared" ca="1" si="195"/>
        <v>26417.598999999998</v>
      </c>
      <c r="Q670" s="21">
        <f t="shared" si="196"/>
        <v>0</v>
      </c>
      <c r="R670" s="14">
        <f t="shared" si="197"/>
        <v>0</v>
      </c>
      <c r="S670" s="4" t="str">
        <f t="shared" si="206"/>
        <v>J=</v>
      </c>
      <c r="T670" s="35">
        <f t="shared" si="207"/>
        <v>44484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3">
        <f t="shared" si="198"/>
        <v>44422</v>
      </c>
      <c r="B671" s="73">
        <f t="shared" ca="1" si="208"/>
        <v>1026642.478</v>
      </c>
      <c r="C671" s="7">
        <f t="shared" si="199"/>
        <v>1000000</v>
      </c>
      <c r="D671" s="13">
        <f ca="1">IF(A671&lt;$B$1,VLOOKUP(A671,[1]DI!$A$4:$B$15000,2,FALSE),0)</f>
        <v>0</v>
      </c>
      <c r="E671" s="14">
        <f t="shared" ca="1" si="191"/>
        <v>1</v>
      </c>
      <c r="F671" s="14">
        <f ca="1">(TRUNC(PRODUCT($E$12:$E670),16))</f>
        <v>1.0553686967293301</v>
      </c>
      <c r="G671" s="14">
        <f t="shared" ca="1" si="200"/>
        <v>1.0322417793904499</v>
      </c>
      <c r="H671" s="14">
        <f t="shared" ca="1" si="192"/>
        <v>1.0224045500000001</v>
      </c>
      <c r="I671" s="13">
        <f t="shared" si="201"/>
        <v>5.0000000000000001E-3</v>
      </c>
      <c r="J671" s="35">
        <f t="shared" si="202"/>
        <v>44119</v>
      </c>
      <c r="K671" s="2">
        <f t="shared" si="203"/>
        <v>208</v>
      </c>
      <c r="L671" s="18">
        <f t="shared" si="204"/>
        <v>209</v>
      </c>
      <c r="M671" s="12">
        <f t="shared" si="193"/>
        <v>1.0041450599999999</v>
      </c>
      <c r="N671" s="12">
        <f t="shared" ca="1" si="194"/>
        <v>1.0266424780000001</v>
      </c>
      <c r="O671" s="18">
        <f t="shared" si="205"/>
        <v>0</v>
      </c>
      <c r="P671" s="14">
        <f t="shared" ca="1" si="195"/>
        <v>26642.477999999999</v>
      </c>
      <c r="Q671" s="21">
        <f t="shared" si="196"/>
        <v>0</v>
      </c>
      <c r="R671" s="14">
        <f t="shared" si="197"/>
        <v>0</v>
      </c>
      <c r="S671" s="4" t="str">
        <f t="shared" si="206"/>
        <v>J=</v>
      </c>
      <c r="T671" s="35">
        <f t="shared" si="207"/>
        <v>44484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3">
        <f t="shared" si="198"/>
        <v>44423</v>
      </c>
      <c r="B672" s="73">
        <f t="shared" ca="1" si="208"/>
        <v>1026642.478</v>
      </c>
      <c r="C672" s="7">
        <f t="shared" si="199"/>
        <v>1000000</v>
      </c>
      <c r="D672" s="13">
        <f ca="1">IF(A672&lt;$B$1,VLOOKUP(A672,[1]DI!$A$4:$B$15000,2,FALSE),0)</f>
        <v>0</v>
      </c>
      <c r="E672" s="14">
        <f t="shared" ca="1" si="191"/>
        <v>1</v>
      </c>
      <c r="F672" s="14">
        <f ca="1">(TRUNC(PRODUCT($E$12:$E671),16))</f>
        <v>1.0553686967293301</v>
      </c>
      <c r="G672" s="14">
        <f t="shared" ca="1" si="200"/>
        <v>1.0322417793904499</v>
      </c>
      <c r="H672" s="14">
        <f t="shared" ca="1" si="192"/>
        <v>1.0224045500000001</v>
      </c>
      <c r="I672" s="13">
        <f t="shared" si="201"/>
        <v>5.0000000000000001E-3</v>
      </c>
      <c r="J672" s="35">
        <f t="shared" si="202"/>
        <v>44119</v>
      </c>
      <c r="K672" s="2">
        <f t="shared" si="203"/>
        <v>208</v>
      </c>
      <c r="L672" s="18">
        <f t="shared" si="204"/>
        <v>209</v>
      </c>
      <c r="M672" s="12">
        <f t="shared" si="193"/>
        <v>1.0041450599999999</v>
      </c>
      <c r="N672" s="12">
        <f t="shared" ca="1" si="194"/>
        <v>1.0266424780000001</v>
      </c>
      <c r="O672" s="18">
        <f t="shared" si="205"/>
        <v>0</v>
      </c>
      <c r="P672" s="14">
        <f t="shared" ca="1" si="195"/>
        <v>26642.477999999999</v>
      </c>
      <c r="Q672" s="21">
        <f t="shared" si="196"/>
        <v>0</v>
      </c>
      <c r="R672" s="14">
        <f t="shared" si="197"/>
        <v>0</v>
      </c>
      <c r="S672" s="4" t="str">
        <f t="shared" si="206"/>
        <v>J=</v>
      </c>
      <c r="T672" s="35">
        <f t="shared" si="207"/>
        <v>44484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3">
        <f t="shared" si="198"/>
        <v>44424</v>
      </c>
      <c r="B673" s="73">
        <f t="shared" ca="1" si="208"/>
        <v>1026642.478</v>
      </c>
      <c r="C673" s="7">
        <f t="shared" si="199"/>
        <v>1000000</v>
      </c>
      <c r="D673" s="13">
        <f ca="1">IF(A673&lt;$B$1,VLOOKUP(A673,[1]DI!$A$4:$B$15000,2,FALSE),0)</f>
        <v>5.1499999999999997E-2</v>
      </c>
      <c r="E673" s="14">
        <f t="shared" ca="1" si="191"/>
        <v>1.0001993</v>
      </c>
      <c r="F673" s="14">
        <f ca="1">(TRUNC(PRODUCT($E$12:$E672),16))</f>
        <v>1.0553686967293301</v>
      </c>
      <c r="G673" s="14">
        <f t="shared" ca="1" si="200"/>
        <v>1.0322417793904499</v>
      </c>
      <c r="H673" s="14">
        <f t="shared" ca="1" si="192"/>
        <v>1.0224045500000001</v>
      </c>
      <c r="I673" s="13">
        <f t="shared" si="201"/>
        <v>5.0000000000000001E-3</v>
      </c>
      <c r="J673" s="35">
        <f t="shared" si="202"/>
        <v>44119</v>
      </c>
      <c r="K673" s="2">
        <f t="shared" si="203"/>
        <v>209</v>
      </c>
      <c r="L673" s="18">
        <f t="shared" si="204"/>
        <v>209</v>
      </c>
      <c r="M673" s="12">
        <f t="shared" si="193"/>
        <v>1.0041450599999999</v>
      </c>
      <c r="N673" s="12">
        <f t="shared" ca="1" si="194"/>
        <v>1.0266424780000001</v>
      </c>
      <c r="O673" s="18">
        <f t="shared" si="205"/>
        <v>0</v>
      </c>
      <c r="P673" s="14">
        <f t="shared" ca="1" si="195"/>
        <v>26642.477999999999</v>
      </c>
      <c r="Q673" s="21">
        <f t="shared" si="196"/>
        <v>0</v>
      </c>
      <c r="R673" s="14">
        <f t="shared" si="197"/>
        <v>0</v>
      </c>
      <c r="S673" s="4" t="str">
        <f t="shared" si="206"/>
        <v>J=</v>
      </c>
      <c r="T673" s="35">
        <f t="shared" si="207"/>
        <v>44484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3">
        <f t="shared" si="198"/>
        <v>44425</v>
      </c>
      <c r="B674" s="73">
        <f t="shared" ca="1" si="208"/>
        <v>1026867.416</v>
      </c>
      <c r="C674" s="7">
        <f t="shared" si="199"/>
        <v>1000000</v>
      </c>
      <c r="D674" s="13">
        <f ca="1">IF(A674&lt;$B$1,VLOOKUP(A674,[1]DI!$A$4:$B$15000,2,FALSE),0)</f>
        <v>5.1499999999999997E-2</v>
      </c>
      <c r="E674" s="14">
        <f t="shared" ca="1" si="191"/>
        <v>1.0001993</v>
      </c>
      <c r="F674" s="14">
        <f ca="1">(TRUNC(PRODUCT($E$12:$E673),16))</f>
        <v>1.05557903171059</v>
      </c>
      <c r="G674" s="14">
        <f t="shared" ca="1" si="200"/>
        <v>1.0322417793904499</v>
      </c>
      <c r="H674" s="14">
        <f t="shared" ca="1" si="192"/>
        <v>1.02260832</v>
      </c>
      <c r="I674" s="13">
        <f t="shared" si="201"/>
        <v>5.0000000000000001E-3</v>
      </c>
      <c r="J674" s="35">
        <f t="shared" si="202"/>
        <v>44119</v>
      </c>
      <c r="K674" s="2">
        <f t="shared" si="203"/>
        <v>210</v>
      </c>
      <c r="L674" s="18">
        <f t="shared" si="204"/>
        <v>210</v>
      </c>
      <c r="M674" s="12">
        <f t="shared" si="193"/>
        <v>1.0041649340000001</v>
      </c>
      <c r="N674" s="12">
        <f t="shared" ca="1" si="194"/>
        <v>1.026867416</v>
      </c>
      <c r="O674" s="18">
        <f t="shared" si="205"/>
        <v>0</v>
      </c>
      <c r="P674" s="14">
        <f t="shared" ca="1" si="195"/>
        <v>26867.416000000001</v>
      </c>
      <c r="Q674" s="21">
        <f t="shared" si="196"/>
        <v>0</v>
      </c>
      <c r="R674" s="14">
        <f t="shared" si="197"/>
        <v>0</v>
      </c>
      <c r="S674" s="4" t="str">
        <f t="shared" si="206"/>
        <v>J=</v>
      </c>
      <c r="T674" s="35">
        <f t="shared" si="207"/>
        <v>44484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3">
        <f t="shared" si="198"/>
        <v>44426</v>
      </c>
      <c r="B675" s="73">
        <f t="shared" ca="1" si="208"/>
        <v>1027092.402</v>
      </c>
      <c r="C675" s="7">
        <f t="shared" si="199"/>
        <v>1000000</v>
      </c>
      <c r="D675" s="13">
        <f ca="1">IF(A675&lt;$B$1,VLOOKUP(A675,[1]DI!$A$4:$B$15000,2,FALSE),0)</f>
        <v>5.1499999999999997E-2</v>
      </c>
      <c r="E675" s="14">
        <f t="shared" ca="1" si="191"/>
        <v>1.0001993</v>
      </c>
      <c r="F675" s="14">
        <f ca="1">(TRUNC(PRODUCT($E$12:$E674),16))</f>
        <v>1.05578940861161</v>
      </c>
      <c r="G675" s="14">
        <f t="shared" ca="1" si="200"/>
        <v>1.0322417793904499</v>
      </c>
      <c r="H675" s="14">
        <f t="shared" ca="1" si="192"/>
        <v>1.0228121299999999</v>
      </c>
      <c r="I675" s="13">
        <f t="shared" si="201"/>
        <v>5.0000000000000001E-3</v>
      </c>
      <c r="J675" s="35">
        <f t="shared" si="202"/>
        <v>44119</v>
      </c>
      <c r="K675" s="2">
        <f t="shared" si="203"/>
        <v>211</v>
      </c>
      <c r="L675" s="18">
        <f t="shared" si="204"/>
        <v>211</v>
      </c>
      <c r="M675" s="12">
        <f t="shared" si="193"/>
        <v>1.004184808</v>
      </c>
      <c r="N675" s="12">
        <f t="shared" ca="1" si="194"/>
        <v>1.0270924020000001</v>
      </c>
      <c r="O675" s="18">
        <f t="shared" si="205"/>
        <v>0</v>
      </c>
      <c r="P675" s="14">
        <f t="shared" ca="1" si="195"/>
        <v>27092.401999999998</v>
      </c>
      <c r="Q675" s="21">
        <f t="shared" si="196"/>
        <v>0</v>
      </c>
      <c r="R675" s="14">
        <f t="shared" si="197"/>
        <v>0</v>
      </c>
      <c r="S675" s="4" t="str">
        <f t="shared" si="206"/>
        <v>J=</v>
      </c>
      <c r="T675" s="35">
        <f t="shared" si="207"/>
        <v>44484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3">
        <f t="shared" si="198"/>
        <v>44427</v>
      </c>
      <c r="B676" s="73">
        <f t="shared" ca="1" si="208"/>
        <v>1027317.4279999899</v>
      </c>
      <c r="C676" s="7">
        <f t="shared" si="199"/>
        <v>1000000</v>
      </c>
      <c r="D676" s="13">
        <f ca="1">IF(A676&lt;$B$1,VLOOKUP(A676,[1]DI!$A$4:$B$15000,2,FALSE),0)</f>
        <v>5.1499999999999997E-2</v>
      </c>
      <c r="E676" s="14">
        <f t="shared" ca="1" si="191"/>
        <v>1.0001993</v>
      </c>
      <c r="F676" s="14">
        <f ca="1">(TRUNC(PRODUCT($E$12:$E675),16))</f>
        <v>1.0559998274407401</v>
      </c>
      <c r="G676" s="14">
        <f t="shared" ca="1" si="200"/>
        <v>1.0322417793904499</v>
      </c>
      <c r="H676" s="14">
        <f t="shared" ca="1" si="192"/>
        <v>1.0230159700000001</v>
      </c>
      <c r="I676" s="13">
        <f t="shared" si="201"/>
        <v>5.0000000000000001E-3</v>
      </c>
      <c r="J676" s="35">
        <f t="shared" si="202"/>
        <v>44119</v>
      </c>
      <c r="K676" s="2">
        <f t="shared" si="203"/>
        <v>212</v>
      </c>
      <c r="L676" s="18">
        <f t="shared" si="204"/>
        <v>212</v>
      </c>
      <c r="M676" s="12">
        <f t="shared" si="193"/>
        <v>1.004204683</v>
      </c>
      <c r="N676" s="12">
        <f t="shared" ca="1" si="194"/>
        <v>1.0273174279999999</v>
      </c>
      <c r="O676" s="18">
        <f t="shared" si="205"/>
        <v>0</v>
      </c>
      <c r="P676" s="14">
        <f t="shared" ca="1" si="195"/>
        <v>27317.427999989999</v>
      </c>
      <c r="Q676" s="21">
        <f t="shared" si="196"/>
        <v>0</v>
      </c>
      <c r="R676" s="14">
        <f t="shared" si="197"/>
        <v>0</v>
      </c>
      <c r="S676" s="4" t="str">
        <f t="shared" si="206"/>
        <v>J=</v>
      </c>
      <c r="T676" s="35">
        <f t="shared" si="207"/>
        <v>44484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3">
        <f t="shared" si="198"/>
        <v>44428</v>
      </c>
      <c r="B677" s="73">
        <f t="shared" ca="1" si="208"/>
        <v>1027542.51199999</v>
      </c>
      <c r="C677" s="7">
        <f t="shared" si="199"/>
        <v>1000000</v>
      </c>
      <c r="D677" s="13">
        <f ca="1">IF(A677&lt;$B$1,VLOOKUP(A677,[1]DI!$A$4:$B$15000,2,FALSE),0)</f>
        <v>5.1499999999999997E-2</v>
      </c>
      <c r="E677" s="14">
        <f t="shared" ca="1" si="191"/>
        <v>1.0001993</v>
      </c>
      <c r="F677" s="14">
        <f ca="1">(TRUNC(PRODUCT($E$12:$E676),16))</f>
        <v>1.05621028820635</v>
      </c>
      <c r="G677" s="14">
        <f t="shared" ca="1" si="200"/>
        <v>1.0322417793904499</v>
      </c>
      <c r="H677" s="14">
        <f t="shared" ca="1" si="192"/>
        <v>1.02321986</v>
      </c>
      <c r="I677" s="13">
        <f t="shared" si="201"/>
        <v>5.0000000000000001E-3</v>
      </c>
      <c r="J677" s="35">
        <f t="shared" si="202"/>
        <v>44119</v>
      </c>
      <c r="K677" s="2">
        <f t="shared" si="203"/>
        <v>213</v>
      </c>
      <c r="L677" s="18">
        <f t="shared" si="204"/>
        <v>213</v>
      </c>
      <c r="M677" s="12">
        <f t="shared" si="193"/>
        <v>1.004224558</v>
      </c>
      <c r="N677" s="12">
        <f t="shared" ca="1" si="194"/>
        <v>1.0275425119999999</v>
      </c>
      <c r="O677" s="18">
        <f t="shared" si="205"/>
        <v>0</v>
      </c>
      <c r="P677" s="14">
        <f t="shared" ca="1" si="195"/>
        <v>27542.511999990002</v>
      </c>
      <c r="Q677" s="21">
        <f t="shared" si="196"/>
        <v>0</v>
      </c>
      <c r="R677" s="14">
        <f t="shared" si="197"/>
        <v>0</v>
      </c>
      <c r="S677" s="4" t="str">
        <f t="shared" si="206"/>
        <v>J=</v>
      </c>
      <c r="T677" s="35">
        <f t="shared" si="207"/>
        <v>44484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3">
        <f t="shared" si="198"/>
        <v>44429</v>
      </c>
      <c r="B678" s="73">
        <f t="shared" ca="1" si="208"/>
        <v>1027767.645</v>
      </c>
      <c r="C678" s="7">
        <f t="shared" si="199"/>
        <v>1000000</v>
      </c>
      <c r="D678" s="13">
        <f ca="1">IF(A678&lt;$B$1,VLOOKUP(A678,[1]DI!$A$4:$B$15000,2,FALSE),0)</f>
        <v>0</v>
      </c>
      <c r="E678" s="14">
        <f t="shared" ca="1" si="191"/>
        <v>1</v>
      </c>
      <c r="F678" s="14">
        <f ca="1">(TRUNC(PRODUCT($E$12:$E677),16))</f>
        <v>1.05642079091679</v>
      </c>
      <c r="G678" s="14">
        <f t="shared" ca="1" si="200"/>
        <v>1.0322417793904499</v>
      </c>
      <c r="H678" s="14">
        <f t="shared" ca="1" si="192"/>
        <v>1.0234237900000001</v>
      </c>
      <c r="I678" s="13">
        <f t="shared" si="201"/>
        <v>5.0000000000000001E-3</v>
      </c>
      <c r="J678" s="35">
        <f t="shared" si="202"/>
        <v>44119</v>
      </c>
      <c r="K678" s="2">
        <f t="shared" si="203"/>
        <v>213</v>
      </c>
      <c r="L678" s="18">
        <f t="shared" si="204"/>
        <v>214</v>
      </c>
      <c r="M678" s="12">
        <f t="shared" si="193"/>
        <v>1.0042444340000001</v>
      </c>
      <c r="N678" s="12">
        <f t="shared" ca="1" si="194"/>
        <v>1.027767645</v>
      </c>
      <c r="O678" s="18">
        <f t="shared" si="205"/>
        <v>0</v>
      </c>
      <c r="P678" s="14">
        <f t="shared" ca="1" si="195"/>
        <v>27767.645</v>
      </c>
      <c r="Q678" s="21">
        <f t="shared" si="196"/>
        <v>0</v>
      </c>
      <c r="R678" s="14">
        <f t="shared" si="197"/>
        <v>0</v>
      </c>
      <c r="S678" s="4" t="str">
        <f t="shared" si="206"/>
        <v>J=</v>
      </c>
      <c r="T678" s="35">
        <f t="shared" si="207"/>
        <v>44484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3">
        <f t="shared" si="198"/>
        <v>44430</v>
      </c>
      <c r="B679" s="73">
        <f t="shared" ca="1" si="208"/>
        <v>1027767.645</v>
      </c>
      <c r="C679" s="7">
        <f t="shared" si="199"/>
        <v>1000000</v>
      </c>
      <c r="D679" s="13">
        <f ca="1">IF(A679&lt;$B$1,VLOOKUP(A679,[1]DI!$A$4:$B$15000,2,FALSE),0)</f>
        <v>0</v>
      </c>
      <c r="E679" s="14">
        <f t="shared" ca="1" si="191"/>
        <v>1</v>
      </c>
      <c r="F679" s="14">
        <f ca="1">(TRUNC(PRODUCT($E$12:$E678),16))</f>
        <v>1.05642079091679</v>
      </c>
      <c r="G679" s="14">
        <f t="shared" ca="1" si="200"/>
        <v>1.0322417793904499</v>
      </c>
      <c r="H679" s="14">
        <f t="shared" ca="1" si="192"/>
        <v>1.0234237900000001</v>
      </c>
      <c r="I679" s="13">
        <f t="shared" si="201"/>
        <v>5.0000000000000001E-3</v>
      </c>
      <c r="J679" s="35">
        <f t="shared" si="202"/>
        <v>44119</v>
      </c>
      <c r="K679" s="2">
        <f t="shared" si="203"/>
        <v>213</v>
      </c>
      <c r="L679" s="18">
        <f t="shared" si="204"/>
        <v>214</v>
      </c>
      <c r="M679" s="12">
        <f t="shared" si="193"/>
        <v>1.0042444340000001</v>
      </c>
      <c r="N679" s="12">
        <f t="shared" ca="1" si="194"/>
        <v>1.027767645</v>
      </c>
      <c r="O679" s="18">
        <f t="shared" si="205"/>
        <v>0</v>
      </c>
      <c r="P679" s="14">
        <f t="shared" ca="1" si="195"/>
        <v>27767.645</v>
      </c>
      <c r="Q679" s="21">
        <f t="shared" si="196"/>
        <v>0</v>
      </c>
      <c r="R679" s="14">
        <f t="shared" si="197"/>
        <v>0</v>
      </c>
      <c r="S679" s="4" t="str">
        <f t="shared" si="206"/>
        <v>J=</v>
      </c>
      <c r="T679" s="35">
        <f t="shared" si="207"/>
        <v>44484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3">
        <f t="shared" si="198"/>
        <v>44431</v>
      </c>
      <c r="B680" s="73">
        <f t="shared" ca="1" si="208"/>
        <v>1027767.645</v>
      </c>
      <c r="C680" s="7">
        <f t="shared" si="199"/>
        <v>1000000</v>
      </c>
      <c r="D680" s="13">
        <f ca="1">IF(A680&lt;$B$1,VLOOKUP(A680,[1]DI!$A$4:$B$15000,2,FALSE),0)</f>
        <v>5.1499999999999997E-2</v>
      </c>
      <c r="E680" s="14">
        <f t="shared" ca="1" si="191"/>
        <v>1.0001993</v>
      </c>
      <c r="F680" s="14">
        <f ca="1">(TRUNC(PRODUCT($E$12:$E679),16))</f>
        <v>1.05642079091679</v>
      </c>
      <c r="G680" s="14">
        <f t="shared" ca="1" si="200"/>
        <v>1.0322417793904499</v>
      </c>
      <c r="H680" s="14">
        <f t="shared" ca="1" si="192"/>
        <v>1.0234237900000001</v>
      </c>
      <c r="I680" s="13">
        <f t="shared" si="201"/>
        <v>5.0000000000000001E-3</v>
      </c>
      <c r="J680" s="35">
        <f t="shared" si="202"/>
        <v>44119</v>
      </c>
      <c r="K680" s="2">
        <f t="shared" si="203"/>
        <v>214</v>
      </c>
      <c r="L680" s="18">
        <f t="shared" si="204"/>
        <v>214</v>
      </c>
      <c r="M680" s="12">
        <f t="shared" si="193"/>
        <v>1.0042444340000001</v>
      </c>
      <c r="N680" s="12">
        <f t="shared" ca="1" si="194"/>
        <v>1.027767645</v>
      </c>
      <c r="O680" s="18">
        <f t="shared" si="205"/>
        <v>0</v>
      </c>
      <c r="P680" s="14">
        <f t="shared" ca="1" si="195"/>
        <v>27767.645</v>
      </c>
      <c r="Q680" s="21">
        <f t="shared" si="196"/>
        <v>0</v>
      </c>
      <c r="R680" s="14">
        <f t="shared" si="197"/>
        <v>0</v>
      </c>
      <c r="S680" s="4" t="str">
        <f t="shared" si="206"/>
        <v>J=</v>
      </c>
      <c r="T680" s="35">
        <f t="shared" si="207"/>
        <v>44484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3">
        <f t="shared" si="198"/>
        <v>44432</v>
      </c>
      <c r="B681" s="73">
        <f t="shared" ca="1" si="208"/>
        <v>1027992.826</v>
      </c>
      <c r="C681" s="7">
        <f t="shared" si="199"/>
        <v>1000000</v>
      </c>
      <c r="D681" s="13">
        <f ca="1">IF(A681&lt;$B$1,VLOOKUP(A681,[1]DI!$A$4:$B$15000,2,FALSE),0)</f>
        <v>5.1499999999999997E-2</v>
      </c>
      <c r="E681" s="14">
        <f t="shared" ca="1" si="191"/>
        <v>1.0001993</v>
      </c>
      <c r="F681" s="14">
        <f ca="1">(TRUNC(PRODUCT($E$12:$E680),16))</f>
        <v>1.05663133558042</v>
      </c>
      <c r="G681" s="14">
        <f t="shared" ca="1" si="200"/>
        <v>1.0322417793904499</v>
      </c>
      <c r="H681" s="14">
        <f t="shared" ca="1" si="192"/>
        <v>1.0236277600000001</v>
      </c>
      <c r="I681" s="13">
        <f t="shared" si="201"/>
        <v>5.0000000000000001E-3</v>
      </c>
      <c r="J681" s="35">
        <f t="shared" si="202"/>
        <v>44119</v>
      </c>
      <c r="K681" s="2">
        <f t="shared" si="203"/>
        <v>215</v>
      </c>
      <c r="L681" s="18">
        <f t="shared" si="204"/>
        <v>215</v>
      </c>
      <c r="M681" s="12">
        <f t="shared" si="193"/>
        <v>1.0042643099999999</v>
      </c>
      <c r="N681" s="12">
        <f t="shared" ca="1" si="194"/>
        <v>1.027992826</v>
      </c>
      <c r="O681" s="18">
        <f t="shared" si="205"/>
        <v>0</v>
      </c>
      <c r="P681" s="14">
        <f t="shared" ca="1" si="195"/>
        <v>27992.826000000001</v>
      </c>
      <c r="Q681" s="21">
        <f t="shared" si="196"/>
        <v>0</v>
      </c>
      <c r="R681" s="14">
        <f t="shared" si="197"/>
        <v>0</v>
      </c>
      <c r="S681" s="4" t="str">
        <f t="shared" si="206"/>
        <v>J=</v>
      </c>
      <c r="T681" s="35">
        <f t="shared" si="207"/>
        <v>44484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3">
        <f t="shared" si="198"/>
        <v>44433</v>
      </c>
      <c r="B682" s="73">
        <f t="shared" ca="1" si="208"/>
        <v>1028218.047</v>
      </c>
      <c r="C682" s="7">
        <f t="shared" si="199"/>
        <v>1000000</v>
      </c>
      <c r="D682" s="13">
        <f ca="1">IF(A682&lt;$B$1,VLOOKUP(A682,[1]DI!$A$4:$B$15000,2,FALSE),0)</f>
        <v>5.1499999999999997E-2</v>
      </c>
      <c r="E682" s="14">
        <f t="shared" ca="1" si="191"/>
        <v>1.0001993</v>
      </c>
      <c r="F682" s="14">
        <f ca="1">(TRUNC(PRODUCT($E$12:$E681),16))</f>
        <v>1.0568419222056</v>
      </c>
      <c r="G682" s="14">
        <f t="shared" ca="1" si="200"/>
        <v>1.0322417793904499</v>
      </c>
      <c r="H682" s="14">
        <f t="shared" ca="1" si="192"/>
        <v>1.02383176</v>
      </c>
      <c r="I682" s="13">
        <f t="shared" si="201"/>
        <v>5.0000000000000001E-3</v>
      </c>
      <c r="J682" s="35">
        <f t="shared" si="202"/>
        <v>44119</v>
      </c>
      <c r="K682" s="2">
        <f t="shared" si="203"/>
        <v>216</v>
      </c>
      <c r="L682" s="18">
        <f t="shared" si="204"/>
        <v>216</v>
      </c>
      <c r="M682" s="12">
        <f t="shared" si="193"/>
        <v>1.0042841870000001</v>
      </c>
      <c r="N682" s="12">
        <f t="shared" ca="1" si="194"/>
        <v>1.028218047</v>
      </c>
      <c r="O682" s="18">
        <f t="shared" si="205"/>
        <v>0</v>
      </c>
      <c r="P682" s="14">
        <f t="shared" ca="1" si="195"/>
        <v>28218.046999999999</v>
      </c>
      <c r="Q682" s="21">
        <f t="shared" si="196"/>
        <v>0</v>
      </c>
      <c r="R682" s="14">
        <f t="shared" si="197"/>
        <v>0</v>
      </c>
      <c r="S682" s="4" t="str">
        <f t="shared" si="206"/>
        <v>J=</v>
      </c>
      <c r="T682" s="35">
        <f t="shared" si="207"/>
        <v>44484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3">
        <f t="shared" si="198"/>
        <v>44434</v>
      </c>
      <c r="B683" s="73">
        <f t="shared" ca="1" si="208"/>
        <v>1028443.325</v>
      </c>
      <c r="C683" s="7">
        <f t="shared" si="199"/>
        <v>1000000</v>
      </c>
      <c r="D683" s="13">
        <f ca="1">IF(A683&lt;$B$1,VLOOKUP(A683,[1]DI!$A$4:$B$15000,2,FALSE),0)</f>
        <v>5.1499999999999997E-2</v>
      </c>
      <c r="E683" s="14">
        <f t="shared" ca="1" si="191"/>
        <v>1.0001993</v>
      </c>
      <c r="F683" s="14">
        <f ca="1">(TRUNC(PRODUCT($E$12:$E682),16))</f>
        <v>1.0570525508007</v>
      </c>
      <c r="G683" s="14">
        <f t="shared" ca="1" si="200"/>
        <v>1.0322417793904499</v>
      </c>
      <c r="H683" s="14">
        <f t="shared" ca="1" si="192"/>
        <v>1.02403581</v>
      </c>
      <c r="I683" s="13">
        <f t="shared" si="201"/>
        <v>5.0000000000000001E-3</v>
      </c>
      <c r="J683" s="35">
        <f t="shared" si="202"/>
        <v>44119</v>
      </c>
      <c r="K683" s="2">
        <f t="shared" si="203"/>
        <v>217</v>
      </c>
      <c r="L683" s="18">
        <f t="shared" si="204"/>
        <v>217</v>
      </c>
      <c r="M683" s="12">
        <f t="shared" si="193"/>
        <v>1.004304063</v>
      </c>
      <c r="N683" s="12">
        <f t="shared" ca="1" si="194"/>
        <v>1.028443325</v>
      </c>
      <c r="O683" s="18">
        <f t="shared" si="205"/>
        <v>0</v>
      </c>
      <c r="P683" s="14">
        <f t="shared" ca="1" si="195"/>
        <v>28443.325000000001</v>
      </c>
      <c r="Q683" s="21">
        <f t="shared" si="196"/>
        <v>0</v>
      </c>
      <c r="R683" s="14">
        <f t="shared" si="197"/>
        <v>0</v>
      </c>
      <c r="S683" s="4" t="str">
        <f t="shared" si="206"/>
        <v>J=</v>
      </c>
      <c r="T683" s="35">
        <f t="shared" si="207"/>
        <v>44484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3">
        <f t="shared" si="198"/>
        <v>44435</v>
      </c>
      <c r="B684" s="73">
        <f t="shared" ca="1" si="208"/>
        <v>1028668.653</v>
      </c>
      <c r="C684" s="7">
        <f t="shared" si="199"/>
        <v>1000000</v>
      </c>
      <c r="D684" s="13">
        <f ca="1">IF(A684&lt;$B$1,VLOOKUP(A684,[1]DI!$A$4:$B$15000,2,FALSE),0)</f>
        <v>5.1499999999999997E-2</v>
      </c>
      <c r="E684" s="14">
        <f t="shared" ca="1" si="191"/>
        <v>1.0001993</v>
      </c>
      <c r="F684" s="14">
        <f ca="1">(TRUNC(PRODUCT($E$12:$E683),16))</f>
        <v>1.05726322137407</v>
      </c>
      <c r="G684" s="14">
        <f t="shared" ca="1" si="200"/>
        <v>1.0322417793904499</v>
      </c>
      <c r="H684" s="14">
        <f t="shared" ca="1" si="192"/>
        <v>1.0242399</v>
      </c>
      <c r="I684" s="13">
        <f t="shared" si="201"/>
        <v>5.0000000000000001E-3</v>
      </c>
      <c r="J684" s="35">
        <f t="shared" si="202"/>
        <v>44119</v>
      </c>
      <c r="K684" s="2">
        <f t="shared" si="203"/>
        <v>218</v>
      </c>
      <c r="L684" s="18">
        <f t="shared" si="204"/>
        <v>218</v>
      </c>
      <c r="M684" s="12">
        <f t="shared" si="193"/>
        <v>1.004323941</v>
      </c>
      <c r="N684" s="12">
        <f t="shared" ca="1" si="194"/>
        <v>1.028668653</v>
      </c>
      <c r="O684" s="18">
        <f t="shared" si="205"/>
        <v>0</v>
      </c>
      <c r="P684" s="14">
        <f t="shared" ca="1" si="195"/>
        <v>28668.652999999998</v>
      </c>
      <c r="Q684" s="21">
        <f t="shared" si="196"/>
        <v>0</v>
      </c>
      <c r="R684" s="14">
        <f t="shared" si="197"/>
        <v>0</v>
      </c>
      <c r="S684" s="4" t="str">
        <f t="shared" si="206"/>
        <v>J=</v>
      </c>
      <c r="T684" s="35">
        <f t="shared" si="207"/>
        <v>44484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3">
        <f t="shared" si="198"/>
        <v>44436</v>
      </c>
      <c r="B685" s="73">
        <f t="shared" ca="1" si="208"/>
        <v>1028894.0379999999</v>
      </c>
      <c r="C685" s="7">
        <f t="shared" si="199"/>
        <v>1000000</v>
      </c>
      <c r="D685" s="13">
        <f ca="1">IF(A685&lt;$B$1,VLOOKUP(A685,[1]DI!$A$4:$B$15000,2,FALSE),0)</f>
        <v>0</v>
      </c>
      <c r="E685" s="14">
        <f t="shared" ca="1" si="191"/>
        <v>1</v>
      </c>
      <c r="F685" s="14">
        <f ca="1">(TRUNC(PRODUCT($E$12:$E684),16))</f>
        <v>1.0574739339340899</v>
      </c>
      <c r="G685" s="14">
        <f t="shared" ca="1" si="200"/>
        <v>1.0322417793904499</v>
      </c>
      <c r="H685" s="14">
        <f t="shared" ca="1" si="192"/>
        <v>1.0244440399999999</v>
      </c>
      <c r="I685" s="13">
        <f t="shared" si="201"/>
        <v>5.0000000000000001E-3</v>
      </c>
      <c r="J685" s="35">
        <f t="shared" si="202"/>
        <v>44119</v>
      </c>
      <c r="K685" s="2">
        <f t="shared" si="203"/>
        <v>218</v>
      </c>
      <c r="L685" s="18">
        <f t="shared" si="204"/>
        <v>219</v>
      </c>
      <c r="M685" s="12">
        <f t="shared" si="193"/>
        <v>1.0043438179999999</v>
      </c>
      <c r="N685" s="12">
        <f t="shared" ca="1" si="194"/>
        <v>1.028894038</v>
      </c>
      <c r="O685" s="18">
        <f t="shared" si="205"/>
        <v>0</v>
      </c>
      <c r="P685" s="14">
        <f t="shared" ca="1" si="195"/>
        <v>28894.038</v>
      </c>
      <c r="Q685" s="21">
        <f t="shared" si="196"/>
        <v>0</v>
      </c>
      <c r="R685" s="14">
        <f t="shared" si="197"/>
        <v>0</v>
      </c>
      <c r="S685" s="4" t="str">
        <f t="shared" si="206"/>
        <v>J=</v>
      </c>
      <c r="T685" s="35">
        <f t="shared" si="207"/>
        <v>44484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3">
        <f t="shared" si="198"/>
        <v>44437</v>
      </c>
      <c r="B686" s="73">
        <f t="shared" ca="1" si="208"/>
        <v>1028894.0379999999</v>
      </c>
      <c r="C686" s="7">
        <f t="shared" si="199"/>
        <v>1000000</v>
      </c>
      <c r="D686" s="13">
        <f ca="1">IF(A686&lt;$B$1,VLOOKUP(A686,[1]DI!$A$4:$B$15000,2,FALSE),0)</f>
        <v>0</v>
      </c>
      <c r="E686" s="14">
        <f t="shared" ca="1" si="191"/>
        <v>1</v>
      </c>
      <c r="F686" s="14">
        <f ca="1">(TRUNC(PRODUCT($E$12:$E685),16))</f>
        <v>1.0574739339340899</v>
      </c>
      <c r="G686" s="14">
        <f t="shared" ca="1" si="200"/>
        <v>1.0322417793904499</v>
      </c>
      <c r="H686" s="14">
        <f t="shared" ca="1" si="192"/>
        <v>1.0244440399999999</v>
      </c>
      <c r="I686" s="13">
        <f t="shared" si="201"/>
        <v>5.0000000000000001E-3</v>
      </c>
      <c r="J686" s="35">
        <f t="shared" si="202"/>
        <v>44119</v>
      </c>
      <c r="K686" s="2">
        <f t="shared" si="203"/>
        <v>218</v>
      </c>
      <c r="L686" s="18">
        <f t="shared" si="204"/>
        <v>219</v>
      </c>
      <c r="M686" s="12">
        <f t="shared" si="193"/>
        <v>1.0043438179999999</v>
      </c>
      <c r="N686" s="12">
        <f t="shared" ca="1" si="194"/>
        <v>1.028894038</v>
      </c>
      <c r="O686" s="18">
        <f t="shared" si="205"/>
        <v>0</v>
      </c>
      <c r="P686" s="14">
        <f t="shared" ca="1" si="195"/>
        <v>28894.038</v>
      </c>
      <c r="Q686" s="21">
        <f t="shared" si="196"/>
        <v>0</v>
      </c>
      <c r="R686" s="14">
        <f t="shared" si="197"/>
        <v>0</v>
      </c>
      <c r="S686" s="4" t="str">
        <f t="shared" si="206"/>
        <v>J=</v>
      </c>
      <c r="T686" s="35">
        <f t="shared" si="207"/>
        <v>44484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3">
        <f t="shared" si="198"/>
        <v>44438</v>
      </c>
      <c r="B687" s="73">
        <f t="shared" ca="1" si="208"/>
        <v>1028894.0379999999</v>
      </c>
      <c r="C687" s="7">
        <f t="shared" si="199"/>
        <v>1000000</v>
      </c>
      <c r="D687" s="13">
        <f ca="1">IF(A687&lt;$B$1,VLOOKUP(A687,[1]DI!$A$4:$B$15000,2,FALSE),0)</f>
        <v>5.1499999999999997E-2</v>
      </c>
      <c r="E687" s="14">
        <f t="shared" ca="1" si="191"/>
        <v>1.0001993</v>
      </c>
      <c r="F687" s="14">
        <f ca="1">(TRUNC(PRODUCT($E$12:$E686),16))</f>
        <v>1.0574739339340899</v>
      </c>
      <c r="G687" s="14">
        <f t="shared" ca="1" si="200"/>
        <v>1.0322417793904499</v>
      </c>
      <c r="H687" s="14">
        <f t="shared" ca="1" si="192"/>
        <v>1.0244440399999999</v>
      </c>
      <c r="I687" s="13">
        <f t="shared" si="201"/>
        <v>5.0000000000000001E-3</v>
      </c>
      <c r="J687" s="35">
        <f t="shared" si="202"/>
        <v>44119</v>
      </c>
      <c r="K687" s="2">
        <f t="shared" si="203"/>
        <v>219</v>
      </c>
      <c r="L687" s="18">
        <f t="shared" si="204"/>
        <v>219</v>
      </c>
      <c r="M687" s="12">
        <f t="shared" si="193"/>
        <v>1.0043438179999999</v>
      </c>
      <c r="N687" s="12">
        <f t="shared" ca="1" si="194"/>
        <v>1.028894038</v>
      </c>
      <c r="O687" s="18">
        <f t="shared" si="205"/>
        <v>0</v>
      </c>
      <c r="P687" s="14">
        <f t="shared" ca="1" si="195"/>
        <v>28894.038</v>
      </c>
      <c r="Q687" s="21">
        <f t="shared" si="196"/>
        <v>0</v>
      </c>
      <c r="R687" s="14">
        <f t="shared" si="197"/>
        <v>0</v>
      </c>
      <c r="S687" s="4" t="str">
        <f t="shared" si="206"/>
        <v>J=</v>
      </c>
      <c r="T687" s="35">
        <f t="shared" si="207"/>
        <v>44484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3">
        <f t="shared" si="198"/>
        <v>44439</v>
      </c>
      <c r="B688" s="73">
        <f t="shared" ca="1" si="208"/>
        <v>1029119.463</v>
      </c>
      <c r="C688" s="7">
        <f t="shared" si="199"/>
        <v>1000000</v>
      </c>
      <c r="D688" s="13">
        <f ca="1">IF(A688&lt;$B$1,VLOOKUP(A688,[1]DI!$A$4:$B$15000,2,FALSE),0)</f>
        <v>5.1499999999999997E-2</v>
      </c>
      <c r="E688" s="14">
        <f t="shared" ca="1" si="191"/>
        <v>1.0001993</v>
      </c>
      <c r="F688" s="14">
        <f ca="1">(TRUNC(PRODUCT($E$12:$E687),16))</f>
        <v>1.05768468848913</v>
      </c>
      <c r="G688" s="14">
        <f t="shared" ca="1" si="200"/>
        <v>1.0322417793904499</v>
      </c>
      <c r="H688" s="14">
        <f t="shared" ca="1" si="192"/>
        <v>1.0246482100000001</v>
      </c>
      <c r="I688" s="13">
        <f t="shared" si="201"/>
        <v>5.0000000000000001E-3</v>
      </c>
      <c r="J688" s="35">
        <f t="shared" si="202"/>
        <v>44119</v>
      </c>
      <c r="K688" s="2">
        <f t="shared" si="203"/>
        <v>220</v>
      </c>
      <c r="L688" s="18">
        <f t="shared" si="204"/>
        <v>220</v>
      </c>
      <c r="M688" s="12">
        <f t="shared" si="193"/>
        <v>1.004363696</v>
      </c>
      <c r="N688" s="12">
        <f t="shared" ca="1" si="194"/>
        <v>1.029119463</v>
      </c>
      <c r="O688" s="18">
        <f t="shared" si="205"/>
        <v>0</v>
      </c>
      <c r="P688" s="14">
        <f t="shared" ca="1" si="195"/>
        <v>29119.463</v>
      </c>
      <c r="Q688" s="21">
        <f t="shared" si="196"/>
        <v>0</v>
      </c>
      <c r="R688" s="14">
        <f t="shared" si="197"/>
        <v>0</v>
      </c>
      <c r="S688" s="4" t="str">
        <f t="shared" si="206"/>
        <v>J=</v>
      </c>
      <c r="T688" s="35">
        <f t="shared" si="207"/>
        <v>44484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3">
        <f t="shared" si="198"/>
        <v>44440</v>
      </c>
      <c r="B689" s="73">
        <f t="shared" ca="1" si="208"/>
        <v>1029344.937</v>
      </c>
      <c r="C689" s="7">
        <f t="shared" si="199"/>
        <v>1000000</v>
      </c>
      <c r="D689" s="13">
        <f ca="1">IF(A689&lt;$B$1,VLOOKUP(A689,[1]DI!$A$4:$B$15000,2,FALSE),0)</f>
        <v>5.1499999999999997E-2</v>
      </c>
      <c r="E689" s="14">
        <f t="shared" ca="1" si="191"/>
        <v>1.0001993</v>
      </c>
      <c r="F689" s="14">
        <f ca="1">(TRUNC(PRODUCT($E$12:$E688),16))</f>
        <v>1.0578954850475399</v>
      </c>
      <c r="G689" s="14">
        <f t="shared" ca="1" si="200"/>
        <v>1.0322417793904499</v>
      </c>
      <c r="H689" s="14">
        <f t="shared" ca="1" si="192"/>
        <v>1.02485242</v>
      </c>
      <c r="I689" s="13">
        <f t="shared" si="201"/>
        <v>5.0000000000000001E-3</v>
      </c>
      <c r="J689" s="35">
        <f t="shared" si="202"/>
        <v>44119</v>
      </c>
      <c r="K689" s="2">
        <f t="shared" si="203"/>
        <v>221</v>
      </c>
      <c r="L689" s="18">
        <f t="shared" si="204"/>
        <v>221</v>
      </c>
      <c r="M689" s="12">
        <f t="shared" si="193"/>
        <v>1.0043835750000001</v>
      </c>
      <c r="N689" s="12">
        <f t="shared" ca="1" si="194"/>
        <v>1.0293449370000001</v>
      </c>
      <c r="O689" s="18">
        <f t="shared" si="205"/>
        <v>0</v>
      </c>
      <c r="P689" s="14">
        <f t="shared" ca="1" si="195"/>
        <v>29344.937000000002</v>
      </c>
      <c r="Q689" s="21">
        <f t="shared" si="196"/>
        <v>0</v>
      </c>
      <c r="R689" s="14">
        <f t="shared" si="197"/>
        <v>0</v>
      </c>
      <c r="S689" s="4" t="str">
        <f t="shared" si="206"/>
        <v>J=</v>
      </c>
      <c r="T689" s="35">
        <f t="shared" si="207"/>
        <v>44484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3">
        <f t="shared" si="198"/>
        <v>44441</v>
      </c>
      <c r="B690" s="73">
        <f t="shared" ca="1" si="208"/>
        <v>1029570.459</v>
      </c>
      <c r="C690" s="7">
        <f t="shared" si="199"/>
        <v>1000000</v>
      </c>
      <c r="D690" s="13">
        <f ca="1">IF(A690&lt;$B$1,VLOOKUP(A690,[1]DI!$A$4:$B$15000,2,FALSE),0)</f>
        <v>5.1499999999999997E-2</v>
      </c>
      <c r="E690" s="14">
        <f t="shared" ca="1" si="191"/>
        <v>1.0001993</v>
      </c>
      <c r="F690" s="14">
        <f ca="1">(TRUNC(PRODUCT($E$12:$E689),16))</f>
        <v>1.05810632361771</v>
      </c>
      <c r="G690" s="14">
        <f t="shared" ca="1" si="200"/>
        <v>1.0322417793904499</v>
      </c>
      <c r="H690" s="14">
        <f t="shared" ca="1" si="192"/>
        <v>1.0250566699999999</v>
      </c>
      <c r="I690" s="13">
        <f t="shared" si="201"/>
        <v>5.0000000000000001E-3</v>
      </c>
      <c r="J690" s="35">
        <f t="shared" si="202"/>
        <v>44119</v>
      </c>
      <c r="K690" s="2">
        <f t="shared" si="203"/>
        <v>222</v>
      </c>
      <c r="L690" s="18">
        <f t="shared" si="204"/>
        <v>222</v>
      </c>
      <c r="M690" s="12">
        <f t="shared" si="193"/>
        <v>1.0044034529999999</v>
      </c>
      <c r="N690" s="12">
        <f t="shared" ca="1" si="194"/>
        <v>1.0295704590000001</v>
      </c>
      <c r="O690" s="18">
        <f t="shared" si="205"/>
        <v>0</v>
      </c>
      <c r="P690" s="14">
        <f t="shared" ca="1" si="195"/>
        <v>29570.458999999999</v>
      </c>
      <c r="Q690" s="21">
        <f t="shared" si="196"/>
        <v>0</v>
      </c>
      <c r="R690" s="14">
        <f t="shared" si="197"/>
        <v>0</v>
      </c>
      <c r="S690" s="4" t="str">
        <f t="shared" si="206"/>
        <v>J=</v>
      </c>
      <c r="T690" s="35">
        <f t="shared" si="207"/>
        <v>44484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3">
        <f t="shared" si="198"/>
        <v>44442</v>
      </c>
      <c r="B691" s="73">
        <f t="shared" ca="1" si="208"/>
        <v>1029796.041</v>
      </c>
      <c r="C691" s="7">
        <f t="shared" si="199"/>
        <v>1000000</v>
      </c>
      <c r="D691" s="13">
        <f ca="1">IF(A691&lt;$B$1,VLOOKUP(A691,[1]DI!$A$4:$B$15000,2,FALSE),0)</f>
        <v>5.1499999999999997E-2</v>
      </c>
      <c r="E691" s="14">
        <f t="shared" ca="1" si="191"/>
        <v>1.0001993</v>
      </c>
      <c r="F691" s="14">
        <f ca="1">(TRUNC(PRODUCT($E$12:$E690),16))</f>
        <v>1.05831720420801</v>
      </c>
      <c r="G691" s="14">
        <f t="shared" ca="1" si="200"/>
        <v>1.0322417793904499</v>
      </c>
      <c r="H691" s="14">
        <f t="shared" ca="1" si="192"/>
        <v>1.0252609699999999</v>
      </c>
      <c r="I691" s="13">
        <f t="shared" si="201"/>
        <v>5.0000000000000001E-3</v>
      </c>
      <c r="J691" s="35">
        <f t="shared" si="202"/>
        <v>44119</v>
      </c>
      <c r="K691" s="2">
        <f t="shared" si="203"/>
        <v>223</v>
      </c>
      <c r="L691" s="18">
        <f t="shared" si="204"/>
        <v>223</v>
      </c>
      <c r="M691" s="12">
        <f t="shared" si="193"/>
        <v>1.0044233330000001</v>
      </c>
      <c r="N691" s="12">
        <f t="shared" ca="1" si="194"/>
        <v>1.029796041</v>
      </c>
      <c r="O691" s="18">
        <f t="shared" si="205"/>
        <v>0</v>
      </c>
      <c r="P691" s="14">
        <f t="shared" ca="1" si="195"/>
        <v>29796.041000000001</v>
      </c>
      <c r="Q691" s="21">
        <f t="shared" si="196"/>
        <v>0</v>
      </c>
      <c r="R691" s="14">
        <f t="shared" si="197"/>
        <v>0</v>
      </c>
      <c r="S691" s="4" t="str">
        <f t="shared" si="206"/>
        <v>J=</v>
      </c>
      <c r="T691" s="35">
        <f t="shared" si="207"/>
        <v>44484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3">
        <f t="shared" si="198"/>
        <v>44443</v>
      </c>
      <c r="B692" s="73">
        <f t="shared" ca="1" si="208"/>
        <v>1030021.66</v>
      </c>
      <c r="C692" s="7">
        <f t="shared" si="199"/>
        <v>1000000</v>
      </c>
      <c r="D692" s="13">
        <f ca="1">IF(A692&lt;$B$1,VLOOKUP(A692,[1]DI!$A$4:$B$15000,2,FALSE),0)</f>
        <v>0</v>
      </c>
      <c r="E692" s="14">
        <f t="shared" ca="1" si="191"/>
        <v>1</v>
      </c>
      <c r="F692" s="14">
        <f ca="1">(TRUNC(PRODUCT($E$12:$E691),16))</f>
        <v>1.0585281268268101</v>
      </c>
      <c r="G692" s="14">
        <f t="shared" ca="1" si="200"/>
        <v>1.0322417793904499</v>
      </c>
      <c r="H692" s="14">
        <f t="shared" ca="1" si="192"/>
        <v>1.0254653</v>
      </c>
      <c r="I692" s="13">
        <f t="shared" si="201"/>
        <v>5.0000000000000001E-3</v>
      </c>
      <c r="J692" s="35">
        <f t="shared" si="202"/>
        <v>44119</v>
      </c>
      <c r="K692" s="2">
        <f t="shared" si="203"/>
        <v>223</v>
      </c>
      <c r="L692" s="18">
        <f t="shared" si="204"/>
        <v>224</v>
      </c>
      <c r="M692" s="12">
        <f t="shared" si="193"/>
        <v>1.004443212</v>
      </c>
      <c r="N692" s="12">
        <f t="shared" ca="1" si="194"/>
        <v>1.0300216600000001</v>
      </c>
      <c r="O692" s="18">
        <f t="shared" si="205"/>
        <v>0</v>
      </c>
      <c r="P692" s="14">
        <f t="shared" ca="1" si="195"/>
        <v>30021.66</v>
      </c>
      <c r="Q692" s="21">
        <f t="shared" si="196"/>
        <v>0</v>
      </c>
      <c r="R692" s="14">
        <f t="shared" si="197"/>
        <v>0</v>
      </c>
      <c r="S692" s="4" t="str">
        <f t="shared" si="206"/>
        <v>J=</v>
      </c>
      <c r="T692" s="35">
        <f t="shared" si="207"/>
        <v>44484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3">
        <f t="shared" si="198"/>
        <v>44444</v>
      </c>
      <c r="B693" s="73">
        <f t="shared" ca="1" si="208"/>
        <v>1030021.66</v>
      </c>
      <c r="C693" s="7">
        <f t="shared" si="199"/>
        <v>1000000</v>
      </c>
      <c r="D693" s="13">
        <f ca="1">IF(A693&lt;$B$1,VLOOKUP(A693,[1]DI!$A$4:$B$15000,2,FALSE),0)</f>
        <v>0</v>
      </c>
      <c r="E693" s="14">
        <f t="shared" ca="1" si="191"/>
        <v>1</v>
      </c>
      <c r="F693" s="14">
        <f ca="1">(TRUNC(PRODUCT($E$12:$E692),16))</f>
        <v>1.0585281268268101</v>
      </c>
      <c r="G693" s="14">
        <f t="shared" ca="1" si="200"/>
        <v>1.0322417793904499</v>
      </c>
      <c r="H693" s="14">
        <f t="shared" ca="1" si="192"/>
        <v>1.0254653</v>
      </c>
      <c r="I693" s="13">
        <f t="shared" si="201"/>
        <v>5.0000000000000001E-3</v>
      </c>
      <c r="J693" s="35">
        <f t="shared" si="202"/>
        <v>44119</v>
      </c>
      <c r="K693" s="2">
        <f t="shared" si="203"/>
        <v>223</v>
      </c>
      <c r="L693" s="18">
        <f t="shared" si="204"/>
        <v>224</v>
      </c>
      <c r="M693" s="12">
        <f t="shared" si="193"/>
        <v>1.004443212</v>
      </c>
      <c r="N693" s="12">
        <f t="shared" ca="1" si="194"/>
        <v>1.0300216600000001</v>
      </c>
      <c r="O693" s="18">
        <f t="shared" si="205"/>
        <v>0</v>
      </c>
      <c r="P693" s="14">
        <f t="shared" ca="1" si="195"/>
        <v>30021.66</v>
      </c>
      <c r="Q693" s="21">
        <f t="shared" si="196"/>
        <v>0</v>
      </c>
      <c r="R693" s="14">
        <f t="shared" si="197"/>
        <v>0</v>
      </c>
      <c r="S693" s="4" t="str">
        <f t="shared" si="206"/>
        <v>J=</v>
      </c>
      <c r="T693" s="35">
        <f t="shared" si="207"/>
        <v>44484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3">
        <f t="shared" si="198"/>
        <v>44445</v>
      </c>
      <c r="B694" s="73">
        <f t="shared" ca="1" si="208"/>
        <v>1030021.66</v>
      </c>
      <c r="C694" s="7">
        <f t="shared" si="199"/>
        <v>1000000</v>
      </c>
      <c r="D694" s="13">
        <f ca="1">IF(A694&lt;$B$1,VLOOKUP(A694,[1]DI!$A$4:$B$15000,2,FALSE),0)</f>
        <v>5.1499999999999997E-2</v>
      </c>
      <c r="E694" s="14">
        <f t="shared" ca="1" si="191"/>
        <v>1.0001993</v>
      </c>
      <c r="F694" s="14">
        <f ca="1">(TRUNC(PRODUCT($E$12:$E693),16))</f>
        <v>1.0585281268268101</v>
      </c>
      <c r="G694" s="14">
        <f t="shared" ca="1" si="200"/>
        <v>1.0322417793904499</v>
      </c>
      <c r="H694" s="14">
        <f t="shared" ca="1" si="192"/>
        <v>1.0254653</v>
      </c>
      <c r="I694" s="13">
        <f t="shared" si="201"/>
        <v>5.0000000000000001E-3</v>
      </c>
      <c r="J694" s="35">
        <f t="shared" si="202"/>
        <v>44119</v>
      </c>
      <c r="K694" s="2">
        <f t="shared" si="203"/>
        <v>224</v>
      </c>
      <c r="L694" s="18">
        <f t="shared" si="204"/>
        <v>224</v>
      </c>
      <c r="M694" s="12">
        <f t="shared" si="193"/>
        <v>1.004443212</v>
      </c>
      <c r="N694" s="12">
        <f t="shared" ca="1" si="194"/>
        <v>1.0300216600000001</v>
      </c>
      <c r="O694" s="18">
        <f t="shared" si="205"/>
        <v>0</v>
      </c>
      <c r="P694" s="14">
        <f t="shared" ca="1" si="195"/>
        <v>30021.66</v>
      </c>
      <c r="Q694" s="21">
        <f t="shared" si="196"/>
        <v>0</v>
      </c>
      <c r="R694" s="14">
        <f t="shared" si="197"/>
        <v>0</v>
      </c>
      <c r="S694" s="4" t="str">
        <f t="shared" si="206"/>
        <v>J=</v>
      </c>
      <c r="T694" s="35">
        <f t="shared" si="207"/>
        <v>44484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3">
        <f t="shared" si="198"/>
        <v>44446</v>
      </c>
      <c r="B695" s="73">
        <f t="shared" ca="1" si="208"/>
        <v>1030247.33799999</v>
      </c>
      <c r="C695" s="7">
        <f t="shared" si="199"/>
        <v>1000000</v>
      </c>
      <c r="D695" s="13">
        <f ca="1">IF(A695&lt;$B$1,VLOOKUP(A695,[1]DI!$A$4:$B$15000,2,FALSE),0)</f>
        <v>0</v>
      </c>
      <c r="E695" s="14">
        <f t="shared" ca="1" si="191"/>
        <v>1</v>
      </c>
      <c r="F695" s="14">
        <f ca="1">(TRUNC(PRODUCT($E$12:$E694),16))</f>
        <v>1.0587390914824899</v>
      </c>
      <c r="G695" s="14">
        <f t="shared" ca="1" si="200"/>
        <v>1.0322417793904499</v>
      </c>
      <c r="H695" s="14">
        <f t="shared" ca="1" si="192"/>
        <v>1.02566968</v>
      </c>
      <c r="I695" s="13">
        <f t="shared" si="201"/>
        <v>5.0000000000000001E-3</v>
      </c>
      <c r="J695" s="35">
        <f t="shared" si="202"/>
        <v>44119</v>
      </c>
      <c r="K695" s="2">
        <f t="shared" si="203"/>
        <v>224</v>
      </c>
      <c r="L695" s="18">
        <f t="shared" si="204"/>
        <v>225</v>
      </c>
      <c r="M695" s="12">
        <f t="shared" si="193"/>
        <v>1.0044630919999999</v>
      </c>
      <c r="N695" s="12">
        <f t="shared" ca="1" si="194"/>
        <v>1.0302473379999999</v>
      </c>
      <c r="O695" s="18">
        <f t="shared" si="205"/>
        <v>0</v>
      </c>
      <c r="P695" s="14">
        <f t="shared" ca="1" si="195"/>
        <v>30247.337999989999</v>
      </c>
      <c r="Q695" s="21">
        <f t="shared" si="196"/>
        <v>0</v>
      </c>
      <c r="R695" s="14">
        <f t="shared" si="197"/>
        <v>0</v>
      </c>
      <c r="S695" s="4" t="str">
        <f t="shared" si="206"/>
        <v>J=</v>
      </c>
      <c r="T695" s="35">
        <f t="shared" si="207"/>
        <v>44484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3">
        <f t="shared" si="198"/>
        <v>44447</v>
      </c>
      <c r="B696" s="73">
        <f t="shared" ca="1" si="208"/>
        <v>1030247.33799999</v>
      </c>
      <c r="C696" s="7">
        <f t="shared" si="199"/>
        <v>1000000</v>
      </c>
      <c r="D696" s="13">
        <f ca="1">IF(A696&lt;$B$1,VLOOKUP(A696,[1]DI!$A$4:$B$15000,2,FALSE),0)</f>
        <v>5.1499999999999997E-2</v>
      </c>
      <c r="E696" s="14">
        <f t="shared" ca="1" si="191"/>
        <v>1.0001993</v>
      </c>
      <c r="F696" s="14">
        <f ca="1">(TRUNC(PRODUCT($E$12:$E695),16))</f>
        <v>1.0587390914824899</v>
      </c>
      <c r="G696" s="14">
        <f t="shared" ca="1" si="200"/>
        <v>1.0322417793904499</v>
      </c>
      <c r="H696" s="14">
        <f t="shared" ca="1" si="192"/>
        <v>1.02566968</v>
      </c>
      <c r="I696" s="13">
        <f t="shared" si="201"/>
        <v>5.0000000000000001E-3</v>
      </c>
      <c r="J696" s="35">
        <f t="shared" si="202"/>
        <v>44119</v>
      </c>
      <c r="K696" s="2">
        <f t="shared" si="203"/>
        <v>225</v>
      </c>
      <c r="L696" s="18">
        <f t="shared" si="204"/>
        <v>225</v>
      </c>
      <c r="M696" s="12">
        <f t="shared" si="193"/>
        <v>1.0044630919999999</v>
      </c>
      <c r="N696" s="12">
        <f t="shared" ca="1" si="194"/>
        <v>1.0302473379999999</v>
      </c>
      <c r="O696" s="18">
        <f t="shared" si="205"/>
        <v>0</v>
      </c>
      <c r="P696" s="14">
        <f t="shared" ca="1" si="195"/>
        <v>30247.337999989999</v>
      </c>
      <c r="Q696" s="21">
        <f t="shared" si="196"/>
        <v>0</v>
      </c>
      <c r="R696" s="14">
        <f t="shared" si="197"/>
        <v>0</v>
      </c>
      <c r="S696" s="4" t="str">
        <f t="shared" si="206"/>
        <v>J=</v>
      </c>
      <c r="T696" s="35">
        <f t="shared" si="207"/>
        <v>44484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3">
        <f t="shared" si="198"/>
        <v>44448</v>
      </c>
      <c r="B697" s="73">
        <f t="shared" ca="1" si="208"/>
        <v>1030473.0550000001</v>
      </c>
      <c r="C697" s="7">
        <f t="shared" si="199"/>
        <v>1000000</v>
      </c>
      <c r="D697" s="13">
        <f ca="1">IF(A697&lt;$B$1,VLOOKUP(A697,[1]DI!$A$4:$B$15000,2,FALSE),0)</f>
        <v>5.1499999999999997E-2</v>
      </c>
      <c r="E697" s="14">
        <f t="shared" ca="1" si="191"/>
        <v>1.0001993</v>
      </c>
      <c r="F697" s="14">
        <f ca="1">(TRUNC(PRODUCT($E$12:$E696),16))</f>
        <v>1.0589500981834199</v>
      </c>
      <c r="G697" s="14">
        <f t="shared" ca="1" si="200"/>
        <v>1.0322417793904499</v>
      </c>
      <c r="H697" s="14">
        <f t="shared" ca="1" si="192"/>
        <v>1.0258740900000001</v>
      </c>
      <c r="I697" s="13">
        <f t="shared" si="201"/>
        <v>5.0000000000000001E-3</v>
      </c>
      <c r="J697" s="35">
        <f t="shared" si="202"/>
        <v>44119</v>
      </c>
      <c r="K697" s="2">
        <f t="shared" si="203"/>
        <v>226</v>
      </c>
      <c r="L697" s="18">
        <f t="shared" si="204"/>
        <v>226</v>
      </c>
      <c r="M697" s="12">
        <f t="shared" si="193"/>
        <v>1.0044829719999999</v>
      </c>
      <c r="N697" s="12">
        <f t="shared" ca="1" si="194"/>
        <v>1.0304730550000001</v>
      </c>
      <c r="O697" s="18">
        <f t="shared" si="205"/>
        <v>0</v>
      </c>
      <c r="P697" s="14">
        <f t="shared" ca="1" si="195"/>
        <v>30473.055</v>
      </c>
      <c r="Q697" s="21">
        <f t="shared" si="196"/>
        <v>0</v>
      </c>
      <c r="R697" s="14">
        <f t="shared" si="197"/>
        <v>0</v>
      </c>
      <c r="S697" s="4" t="str">
        <f t="shared" si="206"/>
        <v>J=</v>
      </c>
      <c r="T697" s="35">
        <f t="shared" si="207"/>
        <v>44484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3">
        <f t="shared" si="198"/>
        <v>44449</v>
      </c>
      <c r="B698" s="73">
        <f t="shared" ca="1" si="208"/>
        <v>1030698.831</v>
      </c>
      <c r="C698" s="7">
        <f t="shared" si="199"/>
        <v>1000000</v>
      </c>
      <c r="D698" s="13">
        <f ca="1">IF(A698&lt;$B$1,VLOOKUP(A698,[1]DI!$A$4:$B$15000,2,FALSE),0)</f>
        <v>5.1499999999999997E-2</v>
      </c>
      <c r="E698" s="14">
        <f t="shared" ca="1" si="191"/>
        <v>1.0001993</v>
      </c>
      <c r="F698" s="14">
        <f ca="1">(TRUNC(PRODUCT($E$12:$E697),16))</f>
        <v>1.05916114693799</v>
      </c>
      <c r="G698" s="14">
        <f t="shared" ca="1" si="200"/>
        <v>1.0322417793904499</v>
      </c>
      <c r="H698" s="14">
        <f t="shared" ca="1" si="192"/>
        <v>1.02607855</v>
      </c>
      <c r="I698" s="13">
        <f t="shared" si="201"/>
        <v>5.0000000000000001E-3</v>
      </c>
      <c r="J698" s="35">
        <f t="shared" si="202"/>
        <v>44119</v>
      </c>
      <c r="K698" s="2">
        <f t="shared" si="203"/>
        <v>227</v>
      </c>
      <c r="L698" s="18">
        <f t="shared" si="204"/>
        <v>227</v>
      </c>
      <c r="M698" s="12">
        <f t="shared" si="193"/>
        <v>1.004502853</v>
      </c>
      <c r="N698" s="12">
        <f t="shared" ca="1" si="194"/>
        <v>1.030698831</v>
      </c>
      <c r="O698" s="18">
        <f t="shared" si="205"/>
        <v>0</v>
      </c>
      <c r="P698" s="14">
        <f t="shared" ca="1" si="195"/>
        <v>30698.830999999998</v>
      </c>
      <c r="Q698" s="21">
        <f t="shared" si="196"/>
        <v>0</v>
      </c>
      <c r="R698" s="14">
        <f t="shared" si="197"/>
        <v>0</v>
      </c>
      <c r="S698" s="4" t="str">
        <f t="shared" si="206"/>
        <v>J=</v>
      </c>
      <c r="T698" s="35">
        <f t="shared" si="207"/>
        <v>44484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3">
        <f t="shared" si="198"/>
        <v>44450</v>
      </c>
      <c r="B699" s="73">
        <f t="shared" ca="1" si="208"/>
        <v>1030924.655</v>
      </c>
      <c r="C699" s="7">
        <f t="shared" si="199"/>
        <v>1000000</v>
      </c>
      <c r="D699" s="13">
        <f ca="1">IF(A699&lt;$B$1,VLOOKUP(A699,[1]DI!$A$4:$B$15000,2,FALSE),0)</f>
        <v>0</v>
      </c>
      <c r="E699" s="14">
        <f t="shared" ca="1" si="191"/>
        <v>1</v>
      </c>
      <c r="F699" s="14">
        <f ca="1">(TRUNC(PRODUCT($E$12:$E698),16))</f>
        <v>1.05937223775457</v>
      </c>
      <c r="G699" s="14">
        <f t="shared" ca="1" si="200"/>
        <v>1.0322417793904499</v>
      </c>
      <c r="H699" s="14">
        <f t="shared" ca="1" si="192"/>
        <v>1.02628305</v>
      </c>
      <c r="I699" s="13">
        <f t="shared" si="201"/>
        <v>5.0000000000000001E-3</v>
      </c>
      <c r="J699" s="35">
        <f t="shared" si="202"/>
        <v>44119</v>
      </c>
      <c r="K699" s="2">
        <f t="shared" si="203"/>
        <v>227</v>
      </c>
      <c r="L699" s="18">
        <f t="shared" si="204"/>
        <v>228</v>
      </c>
      <c r="M699" s="12">
        <f t="shared" si="193"/>
        <v>1.004522734</v>
      </c>
      <c r="N699" s="12">
        <f t="shared" ca="1" si="194"/>
        <v>1.030924655</v>
      </c>
      <c r="O699" s="18">
        <f t="shared" si="205"/>
        <v>0</v>
      </c>
      <c r="P699" s="14">
        <f t="shared" ca="1" si="195"/>
        <v>30924.654999999999</v>
      </c>
      <c r="Q699" s="21">
        <f t="shared" si="196"/>
        <v>0</v>
      </c>
      <c r="R699" s="14">
        <f t="shared" si="197"/>
        <v>0</v>
      </c>
      <c r="S699" s="4" t="str">
        <f t="shared" si="206"/>
        <v>J=</v>
      </c>
      <c r="T699" s="35">
        <f t="shared" si="207"/>
        <v>44484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3">
        <f t="shared" si="198"/>
        <v>44451</v>
      </c>
      <c r="B700" s="73">
        <f t="shared" ca="1" si="208"/>
        <v>1030924.655</v>
      </c>
      <c r="C700" s="7">
        <f t="shared" si="199"/>
        <v>1000000</v>
      </c>
      <c r="D700" s="13">
        <f ca="1">IF(A700&lt;$B$1,VLOOKUP(A700,[1]DI!$A$4:$B$15000,2,FALSE),0)</f>
        <v>0</v>
      </c>
      <c r="E700" s="14">
        <f t="shared" ca="1" si="191"/>
        <v>1</v>
      </c>
      <c r="F700" s="14">
        <f ca="1">(TRUNC(PRODUCT($E$12:$E699),16))</f>
        <v>1.05937223775457</v>
      </c>
      <c r="G700" s="14">
        <f t="shared" ca="1" si="200"/>
        <v>1.0322417793904499</v>
      </c>
      <c r="H700" s="14">
        <f t="shared" ca="1" si="192"/>
        <v>1.02628305</v>
      </c>
      <c r="I700" s="13">
        <f t="shared" si="201"/>
        <v>5.0000000000000001E-3</v>
      </c>
      <c r="J700" s="35">
        <f t="shared" si="202"/>
        <v>44119</v>
      </c>
      <c r="K700" s="2">
        <f t="shared" si="203"/>
        <v>227</v>
      </c>
      <c r="L700" s="18">
        <f t="shared" si="204"/>
        <v>228</v>
      </c>
      <c r="M700" s="12">
        <f t="shared" si="193"/>
        <v>1.004522734</v>
      </c>
      <c r="N700" s="12">
        <f t="shared" ca="1" si="194"/>
        <v>1.030924655</v>
      </c>
      <c r="O700" s="18">
        <f t="shared" si="205"/>
        <v>0</v>
      </c>
      <c r="P700" s="14">
        <f t="shared" ca="1" si="195"/>
        <v>30924.654999999999</v>
      </c>
      <c r="Q700" s="21">
        <f t="shared" si="196"/>
        <v>0</v>
      </c>
      <c r="R700" s="14">
        <f t="shared" si="197"/>
        <v>0</v>
      </c>
      <c r="S700" s="4" t="str">
        <f t="shared" si="206"/>
        <v>J=</v>
      </c>
      <c r="T700" s="35">
        <f t="shared" si="207"/>
        <v>44484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3">
        <f t="shared" si="198"/>
        <v>44452</v>
      </c>
      <c r="B701" s="73">
        <f t="shared" ca="1" si="208"/>
        <v>1030924.655</v>
      </c>
      <c r="C701" s="7">
        <f t="shared" si="199"/>
        <v>1000000</v>
      </c>
      <c r="D701" s="13">
        <f ca="1">IF(A701&lt;$B$1,VLOOKUP(A701,[1]DI!$A$4:$B$15000,2,FALSE),0)</f>
        <v>5.1499999999999997E-2</v>
      </c>
      <c r="E701" s="14">
        <f t="shared" ca="1" si="191"/>
        <v>1.0001993</v>
      </c>
      <c r="F701" s="14">
        <f ca="1">(TRUNC(PRODUCT($E$12:$E700),16))</f>
        <v>1.05937223775457</v>
      </c>
      <c r="G701" s="14">
        <f t="shared" ca="1" si="200"/>
        <v>1.0322417793904499</v>
      </c>
      <c r="H701" s="14">
        <f t="shared" ca="1" si="192"/>
        <v>1.02628305</v>
      </c>
      <c r="I701" s="13">
        <f t="shared" si="201"/>
        <v>5.0000000000000001E-3</v>
      </c>
      <c r="J701" s="35">
        <f t="shared" si="202"/>
        <v>44119</v>
      </c>
      <c r="K701" s="2">
        <f t="shared" si="203"/>
        <v>228</v>
      </c>
      <c r="L701" s="18">
        <f t="shared" si="204"/>
        <v>228</v>
      </c>
      <c r="M701" s="12">
        <f t="shared" si="193"/>
        <v>1.004522734</v>
      </c>
      <c r="N701" s="12">
        <f t="shared" ca="1" si="194"/>
        <v>1.030924655</v>
      </c>
      <c r="O701" s="18">
        <f t="shared" si="205"/>
        <v>0</v>
      </c>
      <c r="P701" s="14">
        <f t="shared" ca="1" si="195"/>
        <v>30924.654999999999</v>
      </c>
      <c r="Q701" s="21">
        <f t="shared" si="196"/>
        <v>0</v>
      </c>
      <c r="R701" s="14">
        <f t="shared" si="197"/>
        <v>0</v>
      </c>
      <c r="S701" s="4" t="str">
        <f t="shared" si="206"/>
        <v>J=</v>
      </c>
      <c r="T701" s="35">
        <f t="shared" si="207"/>
        <v>44484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3">
        <f t="shared" si="198"/>
        <v>44453</v>
      </c>
      <c r="B702" s="73">
        <f t="shared" ca="1" si="208"/>
        <v>1031150.519</v>
      </c>
      <c r="C702" s="7">
        <f t="shared" si="199"/>
        <v>1000000</v>
      </c>
      <c r="D702" s="13">
        <f ca="1">IF(A702&lt;$B$1,VLOOKUP(A702,[1]DI!$A$4:$B$15000,2,FALSE),0)</f>
        <v>5.1499999999999997E-2</v>
      </c>
      <c r="E702" s="14">
        <f t="shared" ca="1" si="191"/>
        <v>1.0001993</v>
      </c>
      <c r="F702" s="14">
        <f ca="1">(TRUNC(PRODUCT($E$12:$E701),16))</f>
        <v>1.0595833706415601</v>
      </c>
      <c r="G702" s="14">
        <f t="shared" ca="1" si="200"/>
        <v>1.0322417793904499</v>
      </c>
      <c r="H702" s="14">
        <f t="shared" ca="1" si="192"/>
        <v>1.02648758</v>
      </c>
      <c r="I702" s="13">
        <f t="shared" si="201"/>
        <v>5.0000000000000001E-3</v>
      </c>
      <c r="J702" s="35">
        <f t="shared" si="202"/>
        <v>44119</v>
      </c>
      <c r="K702" s="2">
        <f t="shared" si="203"/>
        <v>229</v>
      </c>
      <c r="L702" s="18">
        <f t="shared" si="204"/>
        <v>229</v>
      </c>
      <c r="M702" s="12">
        <f t="shared" si="193"/>
        <v>1.0045426159999999</v>
      </c>
      <c r="N702" s="12">
        <f t="shared" ca="1" si="194"/>
        <v>1.0311505190000001</v>
      </c>
      <c r="O702" s="18">
        <f t="shared" si="205"/>
        <v>0</v>
      </c>
      <c r="P702" s="14">
        <f t="shared" ca="1" si="195"/>
        <v>31150.519</v>
      </c>
      <c r="Q702" s="21">
        <f t="shared" si="196"/>
        <v>0</v>
      </c>
      <c r="R702" s="14">
        <f t="shared" si="197"/>
        <v>0</v>
      </c>
      <c r="S702" s="4" t="str">
        <f t="shared" si="206"/>
        <v>J=</v>
      </c>
      <c r="T702" s="35">
        <f t="shared" si="207"/>
        <v>44484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3">
        <f t="shared" si="198"/>
        <v>44454</v>
      </c>
      <c r="B703" s="73">
        <f t="shared" ca="1" si="208"/>
        <v>1031376.44099999</v>
      </c>
      <c r="C703" s="7">
        <f t="shared" si="199"/>
        <v>1000000</v>
      </c>
      <c r="D703" s="13">
        <f ca="1">IF(A703&lt;$B$1,VLOOKUP(A703,[1]DI!$A$4:$B$15000,2,FALSE),0)</f>
        <v>5.1499999999999997E-2</v>
      </c>
      <c r="E703" s="14">
        <f t="shared" ca="1" si="191"/>
        <v>1.0001993</v>
      </c>
      <c r="F703" s="14">
        <f ca="1">(TRUNC(PRODUCT($E$12:$E702),16))</f>
        <v>1.0597945456073199</v>
      </c>
      <c r="G703" s="14">
        <f t="shared" ca="1" si="200"/>
        <v>1.0322417793904499</v>
      </c>
      <c r="H703" s="14">
        <f t="shared" ca="1" si="192"/>
        <v>1.0266921600000001</v>
      </c>
      <c r="I703" s="13">
        <f t="shared" si="201"/>
        <v>5.0000000000000001E-3</v>
      </c>
      <c r="J703" s="35">
        <f t="shared" si="202"/>
        <v>44119</v>
      </c>
      <c r="K703" s="2">
        <f t="shared" si="203"/>
        <v>230</v>
      </c>
      <c r="L703" s="18">
        <f t="shared" si="204"/>
        <v>230</v>
      </c>
      <c r="M703" s="12">
        <f t="shared" si="193"/>
        <v>1.0045624980000001</v>
      </c>
      <c r="N703" s="12">
        <f t="shared" ca="1" si="194"/>
        <v>1.0313764409999999</v>
      </c>
      <c r="O703" s="18">
        <f t="shared" si="205"/>
        <v>0</v>
      </c>
      <c r="P703" s="14">
        <f t="shared" ca="1" si="195"/>
        <v>31376.440999990002</v>
      </c>
      <c r="Q703" s="21">
        <f t="shared" si="196"/>
        <v>0</v>
      </c>
      <c r="R703" s="14">
        <f t="shared" si="197"/>
        <v>0</v>
      </c>
      <c r="S703" s="4" t="str">
        <f t="shared" si="206"/>
        <v>J=</v>
      </c>
      <c r="T703" s="35">
        <f t="shared" si="207"/>
        <v>44484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3">
        <f t="shared" si="198"/>
        <v>44455</v>
      </c>
      <c r="B704" s="73">
        <f t="shared" ca="1" si="208"/>
        <v>1031602.41099999</v>
      </c>
      <c r="C704" s="7">
        <f t="shared" si="199"/>
        <v>1000000</v>
      </c>
      <c r="D704" s="13">
        <f ca="1">IF(A704&lt;$B$1,VLOOKUP(A704,[1]DI!$A$4:$B$15000,2,FALSE),0)</f>
        <v>5.1499999999999997E-2</v>
      </c>
      <c r="E704" s="14">
        <f t="shared" ca="1" si="191"/>
        <v>1.0001993</v>
      </c>
      <c r="F704" s="14">
        <f ca="1">(TRUNC(PRODUCT($E$12:$E703),16))</f>
        <v>1.0600057626602599</v>
      </c>
      <c r="G704" s="14">
        <f t="shared" ca="1" si="200"/>
        <v>1.0322417793904499</v>
      </c>
      <c r="H704" s="14">
        <f t="shared" ca="1" si="192"/>
        <v>1.02689678</v>
      </c>
      <c r="I704" s="13">
        <f t="shared" si="201"/>
        <v>5.0000000000000001E-3</v>
      </c>
      <c r="J704" s="35">
        <f t="shared" si="202"/>
        <v>44119</v>
      </c>
      <c r="K704" s="2">
        <f t="shared" si="203"/>
        <v>231</v>
      </c>
      <c r="L704" s="18">
        <f t="shared" si="204"/>
        <v>231</v>
      </c>
      <c r="M704" s="12">
        <f t="shared" si="193"/>
        <v>1.00458238</v>
      </c>
      <c r="N704" s="12">
        <f t="shared" ca="1" si="194"/>
        <v>1.0316024109999999</v>
      </c>
      <c r="O704" s="18">
        <f t="shared" si="205"/>
        <v>0</v>
      </c>
      <c r="P704" s="14">
        <f t="shared" ca="1" si="195"/>
        <v>31602.410999989999</v>
      </c>
      <c r="Q704" s="21">
        <f t="shared" si="196"/>
        <v>0</v>
      </c>
      <c r="R704" s="14">
        <f t="shared" si="197"/>
        <v>0</v>
      </c>
      <c r="S704" s="4" t="str">
        <f t="shared" si="206"/>
        <v>J=</v>
      </c>
      <c r="T704" s="35">
        <f t="shared" si="207"/>
        <v>44484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3">
        <f t="shared" si="198"/>
        <v>44456</v>
      </c>
      <c r="B705" s="73">
        <f t="shared" ca="1" si="208"/>
        <v>1031828.431</v>
      </c>
      <c r="C705" s="7">
        <f t="shared" si="199"/>
        <v>1000000</v>
      </c>
      <c r="D705" s="13">
        <f ca="1">IF(A705&lt;$B$1,VLOOKUP(A705,[1]DI!$A$4:$B$15000,2,FALSE),0)</f>
        <v>5.1499999999999997E-2</v>
      </c>
      <c r="E705" s="14">
        <f t="shared" ca="1" si="191"/>
        <v>1.0001993</v>
      </c>
      <c r="F705" s="14">
        <f ca="1">(TRUNC(PRODUCT($E$12:$E704),16))</f>
        <v>1.0602170218087601</v>
      </c>
      <c r="G705" s="14">
        <f t="shared" ca="1" si="200"/>
        <v>1.0322417793904499</v>
      </c>
      <c r="H705" s="14">
        <f t="shared" ca="1" si="192"/>
        <v>1.02710144</v>
      </c>
      <c r="I705" s="13">
        <f t="shared" si="201"/>
        <v>5.0000000000000001E-3</v>
      </c>
      <c r="J705" s="35">
        <f t="shared" si="202"/>
        <v>44119</v>
      </c>
      <c r="K705" s="2">
        <f t="shared" si="203"/>
        <v>232</v>
      </c>
      <c r="L705" s="18">
        <f t="shared" si="204"/>
        <v>232</v>
      </c>
      <c r="M705" s="12">
        <f t="shared" si="193"/>
        <v>1.004602263</v>
      </c>
      <c r="N705" s="12">
        <f t="shared" ca="1" si="194"/>
        <v>1.0318284310000001</v>
      </c>
      <c r="O705" s="18">
        <f t="shared" si="205"/>
        <v>0</v>
      </c>
      <c r="P705" s="14">
        <f t="shared" ca="1" si="195"/>
        <v>31828.431</v>
      </c>
      <c r="Q705" s="21">
        <f t="shared" si="196"/>
        <v>0</v>
      </c>
      <c r="R705" s="14">
        <f t="shared" si="197"/>
        <v>0</v>
      </c>
      <c r="S705" s="4" t="str">
        <f t="shared" si="206"/>
        <v>J=</v>
      </c>
      <c r="T705" s="35">
        <f t="shared" si="207"/>
        <v>44484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3">
        <f t="shared" si="198"/>
        <v>44457</v>
      </c>
      <c r="B706" s="73">
        <f t="shared" ca="1" si="208"/>
        <v>1032054.499</v>
      </c>
      <c r="C706" s="7">
        <f t="shared" si="199"/>
        <v>1000000</v>
      </c>
      <c r="D706" s="13">
        <f ca="1">IF(A706&lt;$B$1,VLOOKUP(A706,[1]DI!$A$4:$B$15000,2,FALSE),0)</f>
        <v>0</v>
      </c>
      <c r="E706" s="14">
        <f t="shared" ca="1" si="191"/>
        <v>1</v>
      </c>
      <c r="F706" s="14">
        <f ca="1">(TRUNC(PRODUCT($E$12:$E705),16))</f>
        <v>1.0604283230612099</v>
      </c>
      <c r="G706" s="14">
        <f t="shared" ca="1" si="200"/>
        <v>1.0322417793904499</v>
      </c>
      <c r="H706" s="14">
        <f t="shared" ca="1" si="192"/>
        <v>1.0273061400000001</v>
      </c>
      <c r="I706" s="13">
        <f t="shared" si="201"/>
        <v>5.0000000000000001E-3</v>
      </c>
      <c r="J706" s="35">
        <f t="shared" si="202"/>
        <v>44119</v>
      </c>
      <c r="K706" s="2">
        <f t="shared" si="203"/>
        <v>232</v>
      </c>
      <c r="L706" s="18">
        <f t="shared" si="204"/>
        <v>233</v>
      </c>
      <c r="M706" s="12">
        <f t="shared" si="193"/>
        <v>1.004622146</v>
      </c>
      <c r="N706" s="12">
        <f t="shared" ca="1" si="194"/>
        <v>1.032054499</v>
      </c>
      <c r="O706" s="18">
        <f t="shared" si="205"/>
        <v>0</v>
      </c>
      <c r="P706" s="14">
        <f t="shared" ca="1" si="195"/>
        <v>32054.499</v>
      </c>
      <c r="Q706" s="21">
        <f t="shared" si="196"/>
        <v>0</v>
      </c>
      <c r="R706" s="14">
        <f t="shared" si="197"/>
        <v>0</v>
      </c>
      <c r="S706" s="4" t="str">
        <f t="shared" si="206"/>
        <v>J=</v>
      </c>
      <c r="T706" s="35">
        <f t="shared" si="207"/>
        <v>44484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3">
        <f t="shared" si="198"/>
        <v>44458</v>
      </c>
      <c r="B707" s="73">
        <f t="shared" ca="1" si="208"/>
        <v>1032054.499</v>
      </c>
      <c r="C707" s="7">
        <f t="shared" si="199"/>
        <v>1000000</v>
      </c>
      <c r="D707" s="13">
        <f ca="1">IF(A707&lt;$B$1,VLOOKUP(A707,[1]DI!$A$4:$B$15000,2,FALSE),0)</f>
        <v>0</v>
      </c>
      <c r="E707" s="14">
        <f t="shared" ca="1" si="191"/>
        <v>1</v>
      </c>
      <c r="F707" s="14">
        <f ca="1">(TRUNC(PRODUCT($E$12:$E706),16))</f>
        <v>1.0604283230612099</v>
      </c>
      <c r="G707" s="14">
        <f t="shared" ca="1" si="200"/>
        <v>1.0322417793904499</v>
      </c>
      <c r="H707" s="14">
        <f t="shared" ca="1" si="192"/>
        <v>1.0273061400000001</v>
      </c>
      <c r="I707" s="13">
        <f t="shared" si="201"/>
        <v>5.0000000000000001E-3</v>
      </c>
      <c r="J707" s="35">
        <f t="shared" si="202"/>
        <v>44119</v>
      </c>
      <c r="K707" s="2">
        <f t="shared" si="203"/>
        <v>232</v>
      </c>
      <c r="L707" s="18">
        <f t="shared" si="204"/>
        <v>233</v>
      </c>
      <c r="M707" s="12">
        <f t="shared" si="193"/>
        <v>1.004622146</v>
      </c>
      <c r="N707" s="12">
        <f t="shared" ca="1" si="194"/>
        <v>1.032054499</v>
      </c>
      <c r="O707" s="18">
        <f t="shared" si="205"/>
        <v>0</v>
      </c>
      <c r="P707" s="14">
        <f t="shared" ca="1" si="195"/>
        <v>32054.499</v>
      </c>
      <c r="Q707" s="21">
        <f t="shared" si="196"/>
        <v>0</v>
      </c>
      <c r="R707" s="14">
        <f t="shared" si="197"/>
        <v>0</v>
      </c>
      <c r="S707" s="4" t="str">
        <f t="shared" si="206"/>
        <v>J=</v>
      </c>
      <c r="T707" s="35">
        <f t="shared" si="207"/>
        <v>44484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3">
        <f t="shared" si="198"/>
        <v>44459</v>
      </c>
      <c r="B708" s="73">
        <f t="shared" ca="1" si="208"/>
        <v>1032054.499</v>
      </c>
      <c r="C708" s="7">
        <f t="shared" si="199"/>
        <v>1000000</v>
      </c>
      <c r="D708" s="13">
        <f ca="1">IF(A708&lt;$B$1,VLOOKUP(A708,[1]DI!$A$4:$B$15000,2,FALSE),0)</f>
        <v>5.1499999999999997E-2</v>
      </c>
      <c r="E708" s="14">
        <f t="shared" ca="1" si="191"/>
        <v>1.0001993</v>
      </c>
      <c r="F708" s="14">
        <f ca="1">(TRUNC(PRODUCT($E$12:$E707),16))</f>
        <v>1.0604283230612099</v>
      </c>
      <c r="G708" s="14">
        <f t="shared" ca="1" si="200"/>
        <v>1.0322417793904499</v>
      </c>
      <c r="H708" s="14">
        <f t="shared" ca="1" si="192"/>
        <v>1.0273061400000001</v>
      </c>
      <c r="I708" s="13">
        <f t="shared" si="201"/>
        <v>5.0000000000000001E-3</v>
      </c>
      <c r="J708" s="35">
        <f t="shared" si="202"/>
        <v>44119</v>
      </c>
      <c r="K708" s="2">
        <f t="shared" si="203"/>
        <v>233</v>
      </c>
      <c r="L708" s="18">
        <f t="shared" si="204"/>
        <v>233</v>
      </c>
      <c r="M708" s="12">
        <f t="shared" si="193"/>
        <v>1.004622146</v>
      </c>
      <c r="N708" s="12">
        <f t="shared" ca="1" si="194"/>
        <v>1.032054499</v>
      </c>
      <c r="O708" s="18">
        <f t="shared" si="205"/>
        <v>0</v>
      </c>
      <c r="P708" s="14">
        <f t="shared" ca="1" si="195"/>
        <v>32054.499</v>
      </c>
      <c r="Q708" s="21">
        <f t="shared" si="196"/>
        <v>0</v>
      </c>
      <c r="R708" s="14">
        <f t="shared" si="197"/>
        <v>0</v>
      </c>
      <c r="S708" s="4" t="str">
        <f t="shared" si="206"/>
        <v>J=</v>
      </c>
      <c r="T708" s="35">
        <f t="shared" si="207"/>
        <v>44484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3">
        <f t="shared" si="198"/>
        <v>44460</v>
      </c>
      <c r="B709" s="73">
        <f t="shared" ca="1" si="208"/>
        <v>1032280.62599999</v>
      </c>
      <c r="C709" s="7">
        <f t="shared" si="199"/>
        <v>1000000</v>
      </c>
      <c r="D709" s="13">
        <f ca="1">IF(A709&lt;$B$1,VLOOKUP(A709,[1]DI!$A$4:$B$15000,2,FALSE),0)</f>
        <v>5.1499999999999997E-2</v>
      </c>
      <c r="E709" s="14">
        <f t="shared" ca="1" si="191"/>
        <v>1.0001993</v>
      </c>
      <c r="F709" s="14">
        <f ca="1">(TRUNC(PRODUCT($E$12:$E708),16))</f>
        <v>1.0606396664259901</v>
      </c>
      <c r="G709" s="14">
        <f t="shared" ca="1" si="200"/>
        <v>1.0322417793904499</v>
      </c>
      <c r="H709" s="14">
        <f t="shared" ca="1" si="192"/>
        <v>1.0275108900000001</v>
      </c>
      <c r="I709" s="13">
        <f t="shared" si="201"/>
        <v>5.0000000000000001E-3</v>
      </c>
      <c r="J709" s="35">
        <f t="shared" si="202"/>
        <v>44119</v>
      </c>
      <c r="K709" s="2">
        <f t="shared" si="203"/>
        <v>234</v>
      </c>
      <c r="L709" s="18">
        <f t="shared" si="204"/>
        <v>234</v>
      </c>
      <c r="M709" s="12">
        <f t="shared" si="193"/>
        <v>1.0046420300000001</v>
      </c>
      <c r="N709" s="12">
        <f t="shared" ca="1" si="194"/>
        <v>1.0322806259999999</v>
      </c>
      <c r="O709" s="18">
        <f t="shared" si="205"/>
        <v>0</v>
      </c>
      <c r="P709" s="14">
        <f t="shared" ca="1" si="195"/>
        <v>32280.625999989999</v>
      </c>
      <c r="Q709" s="21">
        <f t="shared" si="196"/>
        <v>0</v>
      </c>
      <c r="R709" s="14">
        <f t="shared" si="197"/>
        <v>0</v>
      </c>
      <c r="S709" s="4" t="str">
        <f t="shared" si="206"/>
        <v>J=</v>
      </c>
      <c r="T709" s="35">
        <f t="shared" si="207"/>
        <v>44484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3">
        <f t="shared" si="198"/>
        <v>44461</v>
      </c>
      <c r="B710" s="73">
        <f t="shared" ca="1" si="208"/>
        <v>1032506.791</v>
      </c>
      <c r="C710" s="7">
        <f t="shared" si="199"/>
        <v>1000000</v>
      </c>
      <c r="D710" s="13">
        <f ca="1">IF(A710&lt;$B$1,VLOOKUP(A710,[1]DI!$A$4:$B$15000,2,FALSE),0)</f>
        <v>5.1499999999999997E-2</v>
      </c>
      <c r="E710" s="14">
        <f t="shared" ca="1" si="191"/>
        <v>1.0001993</v>
      </c>
      <c r="F710" s="14">
        <f ca="1">(TRUNC(PRODUCT($E$12:$E709),16))</f>
        <v>1.06085105191151</v>
      </c>
      <c r="G710" s="14">
        <f t="shared" ca="1" si="200"/>
        <v>1.0322417793904499</v>
      </c>
      <c r="H710" s="14">
        <f t="shared" ca="1" si="192"/>
        <v>1.0277156700000001</v>
      </c>
      <c r="I710" s="13">
        <f t="shared" si="201"/>
        <v>5.0000000000000001E-3</v>
      </c>
      <c r="J710" s="35">
        <f t="shared" si="202"/>
        <v>44119</v>
      </c>
      <c r="K710" s="2">
        <f t="shared" si="203"/>
        <v>235</v>
      </c>
      <c r="L710" s="18">
        <f t="shared" si="204"/>
        <v>235</v>
      </c>
      <c r="M710" s="12">
        <f t="shared" si="193"/>
        <v>1.0046619130000001</v>
      </c>
      <c r="N710" s="12">
        <f t="shared" ca="1" si="194"/>
        <v>1.0325067910000001</v>
      </c>
      <c r="O710" s="18">
        <f t="shared" si="205"/>
        <v>0</v>
      </c>
      <c r="P710" s="14">
        <f t="shared" ca="1" si="195"/>
        <v>32506.791000000001</v>
      </c>
      <c r="Q710" s="21">
        <f t="shared" si="196"/>
        <v>0</v>
      </c>
      <c r="R710" s="14">
        <f t="shared" si="197"/>
        <v>0</v>
      </c>
      <c r="S710" s="4" t="str">
        <f t="shared" si="206"/>
        <v>J=</v>
      </c>
      <c r="T710" s="35">
        <f t="shared" si="207"/>
        <v>44484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3">
        <f t="shared" si="198"/>
        <v>44462</v>
      </c>
      <c r="B711" s="73">
        <f t="shared" ca="1" si="208"/>
        <v>1032733.0060000001</v>
      </c>
      <c r="C711" s="7">
        <f t="shared" si="199"/>
        <v>1000000</v>
      </c>
      <c r="D711" s="13">
        <f ca="1">IF(A711&lt;$B$1,VLOOKUP(A711,[1]DI!$A$4:$B$15000,2,FALSE),0)</f>
        <v>6.1499999999999999E-2</v>
      </c>
      <c r="E711" s="14">
        <f t="shared" ca="1" si="191"/>
        <v>1.0002368699999999</v>
      </c>
      <c r="F711" s="14">
        <f ca="1">(TRUNC(PRODUCT($E$12:$E710),16))</f>
        <v>1.0610624795261601</v>
      </c>
      <c r="G711" s="14">
        <f t="shared" ca="1" si="200"/>
        <v>1.0322417793904499</v>
      </c>
      <c r="H711" s="14">
        <f t="shared" ca="1" si="192"/>
        <v>1.0279204900000001</v>
      </c>
      <c r="I711" s="13">
        <f t="shared" si="201"/>
        <v>5.0000000000000001E-3</v>
      </c>
      <c r="J711" s="35">
        <f t="shared" si="202"/>
        <v>44119</v>
      </c>
      <c r="K711" s="2">
        <f t="shared" si="203"/>
        <v>236</v>
      </c>
      <c r="L711" s="18">
        <f t="shared" si="204"/>
        <v>236</v>
      </c>
      <c r="M711" s="12">
        <f t="shared" si="193"/>
        <v>1.004681798</v>
      </c>
      <c r="N711" s="12">
        <f t="shared" ca="1" si="194"/>
        <v>1.032733006</v>
      </c>
      <c r="O711" s="18">
        <f t="shared" si="205"/>
        <v>0</v>
      </c>
      <c r="P711" s="14">
        <f t="shared" ca="1" si="195"/>
        <v>32733.006000000001</v>
      </c>
      <c r="Q711" s="21">
        <f t="shared" si="196"/>
        <v>0</v>
      </c>
      <c r="R711" s="14">
        <f t="shared" si="197"/>
        <v>0</v>
      </c>
      <c r="S711" s="4" t="str">
        <f t="shared" si="206"/>
        <v>J=</v>
      </c>
      <c r="T711" s="35">
        <f t="shared" si="207"/>
        <v>44484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3">
        <f t="shared" si="198"/>
        <v>44463</v>
      </c>
      <c r="B712" s="73">
        <f t="shared" ca="1" si="208"/>
        <v>1032998.08</v>
      </c>
      <c r="C712" s="7">
        <f t="shared" si="199"/>
        <v>1000000</v>
      </c>
      <c r="D712" s="13">
        <f ca="1">IF(A712&lt;$B$1,VLOOKUP(A712,[1]DI!$A$4:$B$15000,2,FALSE),0)</f>
        <v>6.1499999999999999E-2</v>
      </c>
      <c r="E712" s="14">
        <f t="shared" ca="1" si="191"/>
        <v>1.0002368699999999</v>
      </c>
      <c r="F712" s="14">
        <f ca="1">(TRUNC(PRODUCT($E$12:$E711),16))</f>
        <v>1.0613138133956801</v>
      </c>
      <c r="G712" s="14">
        <f t="shared" ca="1" si="200"/>
        <v>1.0322417793904499</v>
      </c>
      <c r="H712" s="14">
        <f t="shared" ca="1" si="192"/>
        <v>1.02816398</v>
      </c>
      <c r="I712" s="13">
        <f t="shared" si="201"/>
        <v>5.0000000000000001E-3</v>
      </c>
      <c r="J712" s="35">
        <f t="shared" si="202"/>
        <v>44119</v>
      </c>
      <c r="K712" s="2">
        <f t="shared" si="203"/>
        <v>237</v>
      </c>
      <c r="L712" s="18">
        <f t="shared" si="204"/>
        <v>237</v>
      </c>
      <c r="M712" s="12">
        <f t="shared" si="193"/>
        <v>1.0047016820000001</v>
      </c>
      <c r="N712" s="12">
        <f t="shared" ca="1" si="194"/>
        <v>1.03299808</v>
      </c>
      <c r="O712" s="18">
        <f t="shared" si="205"/>
        <v>0</v>
      </c>
      <c r="P712" s="14">
        <f t="shared" ca="1" si="195"/>
        <v>32998.080000000002</v>
      </c>
      <c r="Q712" s="21">
        <f t="shared" si="196"/>
        <v>0</v>
      </c>
      <c r="R712" s="14">
        <f t="shared" si="197"/>
        <v>0</v>
      </c>
      <c r="S712" s="4" t="str">
        <f t="shared" si="206"/>
        <v>J=</v>
      </c>
      <c r="T712" s="35">
        <f t="shared" si="207"/>
        <v>44484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3">
        <f t="shared" si="198"/>
        <v>44464</v>
      </c>
      <c r="B713" s="73">
        <f t="shared" ca="1" si="208"/>
        <v>1033263.21599999</v>
      </c>
      <c r="C713" s="7">
        <f t="shared" si="199"/>
        <v>1000000</v>
      </c>
      <c r="D713" s="13">
        <f ca="1">IF(A713&lt;$B$1,VLOOKUP(A713,[1]DI!$A$4:$B$15000,2,FALSE),0)</f>
        <v>0</v>
      </c>
      <c r="E713" s="14">
        <f t="shared" ca="1" si="191"/>
        <v>1</v>
      </c>
      <c r="F713" s="14">
        <f ca="1">(TRUNC(PRODUCT($E$12:$E712),16))</f>
        <v>1.0615652067986601</v>
      </c>
      <c r="G713" s="14">
        <f t="shared" ca="1" si="200"/>
        <v>1.0322417793904499</v>
      </c>
      <c r="H713" s="14">
        <f t="shared" ca="1" si="192"/>
        <v>1.02840752</v>
      </c>
      <c r="I713" s="13">
        <f t="shared" si="201"/>
        <v>5.0000000000000001E-3</v>
      </c>
      <c r="J713" s="35">
        <f t="shared" si="202"/>
        <v>44119</v>
      </c>
      <c r="K713" s="2">
        <f t="shared" si="203"/>
        <v>237</v>
      </c>
      <c r="L713" s="18">
        <f t="shared" si="204"/>
        <v>238</v>
      </c>
      <c r="M713" s="12">
        <f t="shared" si="193"/>
        <v>1.0047215679999999</v>
      </c>
      <c r="N713" s="12">
        <f t="shared" ca="1" si="194"/>
        <v>1.0332632159999999</v>
      </c>
      <c r="O713" s="18">
        <f t="shared" si="205"/>
        <v>0</v>
      </c>
      <c r="P713" s="14">
        <f t="shared" ca="1" si="195"/>
        <v>33263.215999990003</v>
      </c>
      <c r="Q713" s="21">
        <f t="shared" si="196"/>
        <v>0</v>
      </c>
      <c r="R713" s="14">
        <f t="shared" si="197"/>
        <v>0</v>
      </c>
      <c r="S713" s="4" t="str">
        <f t="shared" si="206"/>
        <v>J=</v>
      </c>
      <c r="T713" s="35">
        <f t="shared" si="207"/>
        <v>44484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3">
        <f t="shared" si="198"/>
        <v>44465</v>
      </c>
      <c r="B714" s="73">
        <f t="shared" ca="1" si="208"/>
        <v>1033263.21599999</v>
      </c>
      <c r="C714" s="7">
        <f t="shared" si="199"/>
        <v>1000000</v>
      </c>
      <c r="D714" s="13">
        <f ca="1">IF(A714&lt;$B$1,VLOOKUP(A714,[1]DI!$A$4:$B$15000,2,FALSE),0)</f>
        <v>0</v>
      </c>
      <c r="E714" s="14">
        <f t="shared" ca="1" si="191"/>
        <v>1</v>
      </c>
      <c r="F714" s="14">
        <f ca="1">(TRUNC(PRODUCT($E$12:$E713),16))</f>
        <v>1.0615652067986601</v>
      </c>
      <c r="G714" s="14">
        <f t="shared" ca="1" si="200"/>
        <v>1.0322417793904499</v>
      </c>
      <c r="H714" s="14">
        <f t="shared" ca="1" si="192"/>
        <v>1.02840752</v>
      </c>
      <c r="I714" s="13">
        <f t="shared" si="201"/>
        <v>5.0000000000000001E-3</v>
      </c>
      <c r="J714" s="35">
        <f t="shared" si="202"/>
        <v>44119</v>
      </c>
      <c r="K714" s="2">
        <f t="shared" si="203"/>
        <v>237</v>
      </c>
      <c r="L714" s="18">
        <f t="shared" si="204"/>
        <v>238</v>
      </c>
      <c r="M714" s="12">
        <f t="shared" si="193"/>
        <v>1.0047215679999999</v>
      </c>
      <c r="N714" s="12">
        <f t="shared" ca="1" si="194"/>
        <v>1.0332632159999999</v>
      </c>
      <c r="O714" s="18">
        <f t="shared" si="205"/>
        <v>0</v>
      </c>
      <c r="P714" s="14">
        <f t="shared" ca="1" si="195"/>
        <v>33263.215999990003</v>
      </c>
      <c r="Q714" s="21">
        <f t="shared" si="196"/>
        <v>0</v>
      </c>
      <c r="R714" s="14">
        <f t="shared" si="197"/>
        <v>0</v>
      </c>
      <c r="S714" s="4" t="str">
        <f t="shared" si="206"/>
        <v>J=</v>
      </c>
      <c r="T714" s="35">
        <f t="shared" si="207"/>
        <v>44484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3">
        <f t="shared" si="198"/>
        <v>44466</v>
      </c>
      <c r="B715" s="73">
        <f t="shared" ca="1" si="208"/>
        <v>1033263.21599999</v>
      </c>
      <c r="C715" s="7">
        <f t="shared" si="199"/>
        <v>1000000</v>
      </c>
      <c r="D715" s="13">
        <f ca="1">IF(A715&lt;$B$1,VLOOKUP(A715,[1]DI!$A$4:$B$15000,2,FALSE),0)</f>
        <v>6.1499999999999999E-2</v>
      </c>
      <c r="E715" s="14">
        <f t="shared" ca="1" si="191"/>
        <v>1.0002368699999999</v>
      </c>
      <c r="F715" s="14">
        <f ca="1">(TRUNC(PRODUCT($E$12:$E714),16))</f>
        <v>1.0615652067986601</v>
      </c>
      <c r="G715" s="14">
        <f t="shared" ca="1" si="200"/>
        <v>1.0322417793904499</v>
      </c>
      <c r="H715" s="14">
        <f t="shared" ca="1" si="192"/>
        <v>1.02840752</v>
      </c>
      <c r="I715" s="13">
        <f t="shared" si="201"/>
        <v>5.0000000000000001E-3</v>
      </c>
      <c r="J715" s="35">
        <f t="shared" si="202"/>
        <v>44119</v>
      </c>
      <c r="K715" s="2">
        <f t="shared" si="203"/>
        <v>238</v>
      </c>
      <c r="L715" s="18">
        <f t="shared" si="204"/>
        <v>238</v>
      </c>
      <c r="M715" s="12">
        <f t="shared" si="193"/>
        <v>1.0047215679999999</v>
      </c>
      <c r="N715" s="12">
        <f t="shared" ca="1" si="194"/>
        <v>1.0332632159999999</v>
      </c>
      <c r="O715" s="18">
        <f t="shared" si="205"/>
        <v>0</v>
      </c>
      <c r="P715" s="14">
        <f t="shared" ca="1" si="195"/>
        <v>33263.215999990003</v>
      </c>
      <c r="Q715" s="21">
        <f t="shared" si="196"/>
        <v>0</v>
      </c>
      <c r="R715" s="14">
        <f t="shared" si="197"/>
        <v>0</v>
      </c>
      <c r="S715" s="4" t="str">
        <f t="shared" si="206"/>
        <v>J=</v>
      </c>
      <c r="T715" s="35">
        <f t="shared" si="207"/>
        <v>44484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3">
        <f t="shared" si="198"/>
        <v>44467</v>
      </c>
      <c r="B716" s="73">
        <f t="shared" ca="1" si="208"/>
        <v>1033528.421</v>
      </c>
      <c r="C716" s="7">
        <f t="shared" si="199"/>
        <v>1000000</v>
      </c>
      <c r="D716" s="13">
        <f ca="1">IF(A716&lt;$B$1,VLOOKUP(A716,[1]DI!$A$4:$B$15000,2,FALSE),0)</f>
        <v>6.1499999999999999E-2</v>
      </c>
      <c r="E716" s="14">
        <f t="shared" ref="E716:E779" ca="1" si="209">ROUND(((1+D716)^(1/252)),8)</f>
        <v>1.0002368699999999</v>
      </c>
      <c r="F716" s="14">
        <f ca="1">(TRUNC(PRODUCT($E$12:$E715),16))</f>
        <v>1.0618166597492</v>
      </c>
      <c r="G716" s="14">
        <f t="shared" ca="1" si="200"/>
        <v>1.0322417793904499</v>
      </c>
      <c r="H716" s="14">
        <f t="shared" ref="H716:H779" ca="1" si="210">ROUND(F716/G716,8)</f>
        <v>1.0286511199999999</v>
      </c>
      <c r="I716" s="13">
        <f t="shared" si="201"/>
        <v>5.0000000000000001E-3</v>
      </c>
      <c r="J716" s="35">
        <f t="shared" si="202"/>
        <v>44119</v>
      </c>
      <c r="K716" s="2">
        <f t="shared" si="203"/>
        <v>239</v>
      </c>
      <c r="L716" s="18">
        <f t="shared" si="204"/>
        <v>239</v>
      </c>
      <c r="M716" s="12">
        <f t="shared" ref="M716:M779" si="211">ROUND((I716+1)^(L716/252),9)</f>
        <v>1.0047414530000001</v>
      </c>
      <c r="N716" s="12">
        <f t="shared" ref="N716:N779" ca="1" si="212">ROUND(H716*M716,9)</f>
        <v>1.033528421</v>
      </c>
      <c r="O716" s="18">
        <f t="shared" si="205"/>
        <v>0</v>
      </c>
      <c r="P716" s="14">
        <f t="shared" ref="P716:P779" ca="1" si="213">TRUNC(((N716-1)*C716),8)</f>
        <v>33528.421000000002</v>
      </c>
      <c r="Q716" s="21">
        <f t="shared" ref="Q716:Q779" si="214">IF($O716&gt;0,VLOOKUP($O716,$W$12:$AC$150,7),0)</f>
        <v>0</v>
      </c>
      <c r="R716" s="14">
        <f t="shared" ref="R716:R779" si="215">IF(Q716&gt;0,TRUNC(Q716*C$12,8),0)</f>
        <v>0</v>
      </c>
      <c r="S716" s="4" t="str">
        <f t="shared" si="206"/>
        <v>J=</v>
      </c>
      <c r="T716" s="35">
        <f t="shared" si="207"/>
        <v>44484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3">
        <f t="shared" ref="A717:A780" si="216">(A716+1)</f>
        <v>44468</v>
      </c>
      <c r="B717" s="73">
        <f t="shared" ca="1" si="208"/>
        <v>1033793.687</v>
      </c>
      <c r="C717" s="7">
        <f t="shared" ref="C717:C780" si="217">(C716-R716)</f>
        <v>1000000</v>
      </c>
      <c r="D717" s="13">
        <f ca="1">IF(A717&lt;$B$1,VLOOKUP(A717,[1]DI!$A$4:$B$15000,2,FALSE),0)</f>
        <v>6.1499999999999999E-2</v>
      </c>
      <c r="E717" s="14">
        <f t="shared" ca="1" si="209"/>
        <v>1.0002368699999999</v>
      </c>
      <c r="F717" s="14">
        <f ca="1">(TRUNC(PRODUCT($E$12:$E716),16))</f>
        <v>1.0620681722613901</v>
      </c>
      <c r="G717" s="14">
        <f t="shared" ref="G717:G780" ca="1" si="218">IF(O716&gt;0,F716,G716)</f>
        <v>1.0322417793904499</v>
      </c>
      <c r="H717" s="14">
        <f t="shared" ca="1" si="210"/>
        <v>1.02889477</v>
      </c>
      <c r="I717" s="13">
        <f t="shared" ref="I717:I780" si="219">I716</f>
        <v>5.0000000000000001E-3</v>
      </c>
      <c r="J717" s="35">
        <f t="shared" ref="J717:J780" si="220">IF(O716&gt;0,VLOOKUP(O716,W$12:AG$150,2),J716)</f>
        <v>44119</v>
      </c>
      <c r="K717" s="2">
        <f t="shared" ref="K717:K780" si="221">IF(A717&gt;J717,IF(NETWORKDAYS(J717,A717,$W$160:$W$544)-1=0,1,NETWORKDAYS(J717,A717,$W$160:$W$544)-1),0)</f>
        <v>240</v>
      </c>
      <c r="L717" s="18">
        <f t="shared" ref="L717:L780" si="222">IF(AND(K717=1,K716=1),1,IF(K717&gt;0,IF(K717=K716,K717+1,K717),0))</f>
        <v>240</v>
      </c>
      <c r="M717" s="12">
        <f t="shared" si="211"/>
        <v>1.0047613390000001</v>
      </c>
      <c r="N717" s="12">
        <f t="shared" ca="1" si="212"/>
        <v>1.033793687</v>
      </c>
      <c r="O717" s="18">
        <f t="shared" ref="O717:O780" si="223">IF(VLOOKUP(A717,X$12:AE$150,8)=VLOOKUP(A716,X$12:AE$150,8),0,VLOOKUP(A717,X$12:AE$150,8))</f>
        <v>0</v>
      </c>
      <c r="P717" s="14">
        <f t="shared" ca="1" si="213"/>
        <v>33793.686999999998</v>
      </c>
      <c r="Q717" s="21">
        <f t="shared" si="214"/>
        <v>0</v>
      </c>
      <c r="R717" s="14">
        <f t="shared" si="215"/>
        <v>0</v>
      </c>
      <c r="S717" s="4" t="str">
        <f t="shared" ref="S717:S780" si="224">IF(O716&gt;0,VLOOKUP(O716,W$12:AG$150,10),S716)</f>
        <v>J=</v>
      </c>
      <c r="T717" s="35">
        <f t="shared" ref="T717:T780" si="225">IF(O716&gt;0,VLOOKUP(O716,W$12:AG$150,11),T716)</f>
        <v>44484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3">
        <f t="shared" si="216"/>
        <v>44469</v>
      </c>
      <c r="B718" s="73">
        <f t="shared" ref="B718:B781" ca="1" si="226">IF(A718&lt;=TODAY(),C718+P718,IF(AND(A718&gt;TODAY(),A718&lt;=$B$1),IF(VLOOKUP(TODAY(),$A$10:$D$5000,4,FALSE)=0,"n.d",C718+P718),"n.d"))</f>
        <v>1034059.03299999</v>
      </c>
      <c r="C718" s="7">
        <f t="shared" si="217"/>
        <v>1000000</v>
      </c>
      <c r="D718" s="13">
        <f ca="1">IF(A718&lt;$B$1,VLOOKUP(A718,[1]DI!$A$4:$B$15000,2,FALSE),0)</f>
        <v>6.1499999999999999E-2</v>
      </c>
      <c r="E718" s="14">
        <f t="shared" ca="1" si="209"/>
        <v>1.0002368699999999</v>
      </c>
      <c r="F718" s="14">
        <f ca="1">(TRUNC(PRODUCT($E$12:$E717),16))</f>
        <v>1.0623197443493599</v>
      </c>
      <c r="G718" s="14">
        <f t="shared" ca="1" si="218"/>
        <v>1.0322417793904499</v>
      </c>
      <c r="H718" s="14">
        <f t="shared" ca="1" si="210"/>
        <v>1.02913849</v>
      </c>
      <c r="I718" s="13">
        <f t="shared" si="219"/>
        <v>5.0000000000000001E-3</v>
      </c>
      <c r="J718" s="35">
        <f t="shared" si="220"/>
        <v>44119</v>
      </c>
      <c r="K718" s="2">
        <f t="shared" si="221"/>
        <v>241</v>
      </c>
      <c r="L718" s="18">
        <f t="shared" si="222"/>
        <v>241</v>
      </c>
      <c r="M718" s="12">
        <f t="shared" si="211"/>
        <v>1.0047812249999999</v>
      </c>
      <c r="N718" s="12">
        <f t="shared" ca="1" si="212"/>
        <v>1.0340590329999999</v>
      </c>
      <c r="O718" s="18">
        <f t="shared" si="223"/>
        <v>0</v>
      </c>
      <c r="P718" s="14">
        <f t="shared" ca="1" si="213"/>
        <v>34059.032999989999</v>
      </c>
      <c r="Q718" s="21">
        <f t="shared" si="214"/>
        <v>0</v>
      </c>
      <c r="R718" s="14">
        <f t="shared" si="215"/>
        <v>0</v>
      </c>
      <c r="S718" s="4" t="str">
        <f t="shared" si="224"/>
        <v>J=</v>
      </c>
      <c r="T718" s="35">
        <f t="shared" si="225"/>
        <v>44484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3">
        <f t="shared" si="216"/>
        <v>44470</v>
      </c>
      <c r="B719" s="73">
        <f t="shared" ca="1" si="226"/>
        <v>1034324.44</v>
      </c>
      <c r="C719" s="7">
        <f t="shared" si="217"/>
        <v>1000000</v>
      </c>
      <c r="D719" s="13">
        <f ca="1">IF(A719&lt;$B$1,VLOOKUP(A719,[1]DI!$A$4:$B$15000,2,FALSE),0)</f>
        <v>6.1499999999999999E-2</v>
      </c>
      <c r="E719" s="14">
        <f t="shared" ca="1" si="209"/>
        <v>1.0002368699999999</v>
      </c>
      <c r="F719" s="14">
        <f ca="1">(TRUNC(PRODUCT($E$12:$E718),16))</f>
        <v>1.0625713760272</v>
      </c>
      <c r="G719" s="14">
        <f t="shared" ca="1" si="218"/>
        <v>1.0322417793904499</v>
      </c>
      <c r="H719" s="14">
        <f t="shared" ca="1" si="210"/>
        <v>1.02938226</v>
      </c>
      <c r="I719" s="13">
        <f t="shared" si="219"/>
        <v>5.0000000000000001E-3</v>
      </c>
      <c r="J719" s="35">
        <f t="shared" si="220"/>
        <v>44119</v>
      </c>
      <c r="K719" s="2">
        <f t="shared" si="221"/>
        <v>242</v>
      </c>
      <c r="L719" s="18">
        <f t="shared" si="222"/>
        <v>242</v>
      </c>
      <c r="M719" s="12">
        <f t="shared" si="211"/>
        <v>1.004801112</v>
      </c>
      <c r="N719" s="12">
        <f t="shared" ca="1" si="212"/>
        <v>1.03432444</v>
      </c>
      <c r="O719" s="18">
        <f t="shared" si="223"/>
        <v>0</v>
      </c>
      <c r="P719" s="14">
        <f t="shared" ca="1" si="213"/>
        <v>34324.44</v>
      </c>
      <c r="Q719" s="21">
        <f t="shared" si="214"/>
        <v>0</v>
      </c>
      <c r="R719" s="14">
        <f t="shared" si="215"/>
        <v>0</v>
      </c>
      <c r="S719" s="4" t="str">
        <f t="shared" si="224"/>
        <v>J=</v>
      </c>
      <c r="T719" s="35">
        <f t="shared" si="225"/>
        <v>44484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3">
        <f t="shared" si="216"/>
        <v>44471</v>
      </c>
      <c r="B720" s="73">
        <f t="shared" ca="1" si="226"/>
        <v>1034589.916</v>
      </c>
      <c r="C720" s="7">
        <f t="shared" si="217"/>
        <v>1000000</v>
      </c>
      <c r="D720" s="13">
        <f ca="1">IF(A720&lt;$B$1,VLOOKUP(A720,[1]DI!$A$4:$B$15000,2,FALSE),0)</f>
        <v>0</v>
      </c>
      <c r="E720" s="14">
        <f t="shared" ca="1" si="209"/>
        <v>1</v>
      </c>
      <c r="F720" s="14">
        <f ca="1">(TRUNC(PRODUCT($E$12:$E719),16))</f>
        <v>1.06282306730904</v>
      </c>
      <c r="G720" s="14">
        <f t="shared" ca="1" si="218"/>
        <v>1.0322417793904499</v>
      </c>
      <c r="H720" s="14">
        <f t="shared" ca="1" si="210"/>
        <v>1.02962609</v>
      </c>
      <c r="I720" s="13">
        <f t="shared" si="219"/>
        <v>5.0000000000000001E-3</v>
      </c>
      <c r="J720" s="35">
        <f t="shared" si="220"/>
        <v>44119</v>
      </c>
      <c r="K720" s="2">
        <f t="shared" si="221"/>
        <v>242</v>
      </c>
      <c r="L720" s="18">
        <f t="shared" si="222"/>
        <v>243</v>
      </c>
      <c r="M720" s="12">
        <f t="shared" si="211"/>
        <v>1.0048209990000001</v>
      </c>
      <c r="N720" s="12">
        <f t="shared" ca="1" si="212"/>
        <v>1.0345899160000001</v>
      </c>
      <c r="O720" s="18">
        <f t="shared" si="223"/>
        <v>0</v>
      </c>
      <c r="P720" s="14">
        <f t="shared" ca="1" si="213"/>
        <v>34589.915999999997</v>
      </c>
      <c r="Q720" s="21">
        <f t="shared" si="214"/>
        <v>0</v>
      </c>
      <c r="R720" s="14">
        <f t="shared" si="215"/>
        <v>0</v>
      </c>
      <c r="S720" s="4" t="str">
        <f t="shared" si="224"/>
        <v>J=</v>
      </c>
      <c r="T720" s="35">
        <f t="shared" si="225"/>
        <v>44484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3">
        <f t="shared" si="216"/>
        <v>44472</v>
      </c>
      <c r="B721" s="73">
        <f t="shared" ca="1" si="226"/>
        <v>1034589.916</v>
      </c>
      <c r="C721" s="7">
        <f t="shared" si="217"/>
        <v>1000000</v>
      </c>
      <c r="D721" s="13">
        <f ca="1">IF(A721&lt;$B$1,VLOOKUP(A721,[1]DI!$A$4:$B$15000,2,FALSE),0)</f>
        <v>0</v>
      </c>
      <c r="E721" s="14">
        <f t="shared" ca="1" si="209"/>
        <v>1</v>
      </c>
      <c r="F721" s="14">
        <f ca="1">(TRUNC(PRODUCT($E$12:$E720),16))</f>
        <v>1.06282306730904</v>
      </c>
      <c r="G721" s="14">
        <f t="shared" ca="1" si="218"/>
        <v>1.0322417793904499</v>
      </c>
      <c r="H721" s="14">
        <f t="shared" ca="1" si="210"/>
        <v>1.02962609</v>
      </c>
      <c r="I721" s="13">
        <f t="shared" si="219"/>
        <v>5.0000000000000001E-3</v>
      </c>
      <c r="J721" s="35">
        <f t="shared" si="220"/>
        <v>44119</v>
      </c>
      <c r="K721" s="2">
        <f t="shared" si="221"/>
        <v>242</v>
      </c>
      <c r="L721" s="18">
        <f t="shared" si="222"/>
        <v>243</v>
      </c>
      <c r="M721" s="12">
        <f t="shared" si="211"/>
        <v>1.0048209990000001</v>
      </c>
      <c r="N721" s="12">
        <f t="shared" ca="1" si="212"/>
        <v>1.0345899160000001</v>
      </c>
      <c r="O721" s="18">
        <f t="shared" si="223"/>
        <v>0</v>
      </c>
      <c r="P721" s="14">
        <f t="shared" ca="1" si="213"/>
        <v>34589.915999999997</v>
      </c>
      <c r="Q721" s="21">
        <f t="shared" si="214"/>
        <v>0</v>
      </c>
      <c r="R721" s="14">
        <f t="shared" si="215"/>
        <v>0</v>
      </c>
      <c r="S721" s="4" t="str">
        <f t="shared" si="224"/>
        <v>J=</v>
      </c>
      <c r="T721" s="35">
        <f t="shared" si="225"/>
        <v>44484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3">
        <f t="shared" si="216"/>
        <v>44473</v>
      </c>
      <c r="B722" s="73">
        <f t="shared" ca="1" si="226"/>
        <v>1034589.916</v>
      </c>
      <c r="C722" s="7">
        <f t="shared" si="217"/>
        <v>1000000</v>
      </c>
      <c r="D722" s="13">
        <f ca="1">IF(A722&lt;$B$1,VLOOKUP(A722,[1]DI!$A$4:$B$15000,2,FALSE),0)</f>
        <v>6.1499999999999999E-2</v>
      </c>
      <c r="E722" s="14">
        <f t="shared" ca="1" si="209"/>
        <v>1.0002368699999999</v>
      </c>
      <c r="F722" s="14">
        <f ca="1">(TRUNC(PRODUCT($E$12:$E721),16))</f>
        <v>1.06282306730904</v>
      </c>
      <c r="G722" s="14">
        <f t="shared" ca="1" si="218"/>
        <v>1.0322417793904499</v>
      </c>
      <c r="H722" s="14">
        <f t="shared" ca="1" si="210"/>
        <v>1.02962609</v>
      </c>
      <c r="I722" s="13">
        <f t="shared" si="219"/>
        <v>5.0000000000000001E-3</v>
      </c>
      <c r="J722" s="35">
        <f t="shared" si="220"/>
        <v>44119</v>
      </c>
      <c r="K722" s="2">
        <f t="shared" si="221"/>
        <v>243</v>
      </c>
      <c r="L722" s="18">
        <f t="shared" si="222"/>
        <v>243</v>
      </c>
      <c r="M722" s="12">
        <f t="shared" si="211"/>
        <v>1.0048209990000001</v>
      </c>
      <c r="N722" s="12">
        <f t="shared" ca="1" si="212"/>
        <v>1.0345899160000001</v>
      </c>
      <c r="O722" s="18">
        <f t="shared" si="223"/>
        <v>0</v>
      </c>
      <c r="P722" s="14">
        <f t="shared" ca="1" si="213"/>
        <v>34589.915999999997</v>
      </c>
      <c r="Q722" s="21">
        <f t="shared" si="214"/>
        <v>0</v>
      </c>
      <c r="R722" s="14">
        <f t="shared" si="215"/>
        <v>0</v>
      </c>
      <c r="S722" s="4" t="str">
        <f t="shared" si="224"/>
        <v>J=</v>
      </c>
      <c r="T722" s="35">
        <f t="shared" si="225"/>
        <v>44484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3">
        <f t="shared" si="216"/>
        <v>44474</v>
      </c>
      <c r="B723" s="73">
        <f t="shared" ca="1" si="226"/>
        <v>1034855.463</v>
      </c>
      <c r="C723" s="7">
        <f t="shared" si="217"/>
        <v>1000000</v>
      </c>
      <c r="D723" s="13">
        <f ca="1">IF(A723&lt;$B$1,VLOOKUP(A723,[1]DI!$A$4:$B$15000,2,FALSE),0)</f>
        <v>6.1499999999999999E-2</v>
      </c>
      <c r="E723" s="14">
        <f t="shared" ca="1" si="209"/>
        <v>1.0002368699999999</v>
      </c>
      <c r="F723" s="14">
        <f ca="1">(TRUNC(PRODUCT($E$12:$E722),16))</f>
        <v>1.06307481820899</v>
      </c>
      <c r="G723" s="14">
        <f t="shared" ca="1" si="218"/>
        <v>1.0322417793904499</v>
      </c>
      <c r="H723" s="14">
        <f t="shared" ca="1" si="210"/>
        <v>1.02986998</v>
      </c>
      <c r="I723" s="13">
        <f t="shared" si="219"/>
        <v>5.0000000000000001E-3</v>
      </c>
      <c r="J723" s="35">
        <f t="shared" si="220"/>
        <v>44119</v>
      </c>
      <c r="K723" s="2">
        <f t="shared" si="221"/>
        <v>244</v>
      </c>
      <c r="L723" s="18">
        <f t="shared" si="222"/>
        <v>244</v>
      </c>
      <c r="M723" s="12">
        <f t="shared" si="211"/>
        <v>1.004840886</v>
      </c>
      <c r="N723" s="12">
        <f t="shared" ca="1" si="212"/>
        <v>1.034855463</v>
      </c>
      <c r="O723" s="18">
        <f t="shared" si="223"/>
        <v>0</v>
      </c>
      <c r="P723" s="14">
        <f t="shared" ca="1" si="213"/>
        <v>34855.463000000003</v>
      </c>
      <c r="Q723" s="21">
        <f t="shared" si="214"/>
        <v>0</v>
      </c>
      <c r="R723" s="14">
        <f t="shared" si="215"/>
        <v>0</v>
      </c>
      <c r="S723" s="4" t="str">
        <f t="shared" si="224"/>
        <v>J=</v>
      </c>
      <c r="T723" s="35">
        <f t="shared" si="225"/>
        <v>44484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3">
        <f t="shared" si="216"/>
        <v>44475</v>
      </c>
      <c r="B724" s="73">
        <f t="shared" ca="1" si="226"/>
        <v>1035121.071</v>
      </c>
      <c r="C724" s="7">
        <f t="shared" si="217"/>
        <v>1000000</v>
      </c>
      <c r="D724" s="13">
        <f ca="1">IF(A724&lt;$B$1,VLOOKUP(A724,[1]DI!$A$4:$B$15000,2,FALSE),0)</f>
        <v>6.1499999999999999E-2</v>
      </c>
      <c r="E724" s="14">
        <f t="shared" ca="1" si="209"/>
        <v>1.0002368699999999</v>
      </c>
      <c r="F724" s="14">
        <f ca="1">(TRUNC(PRODUCT($E$12:$E723),16))</f>
        <v>1.06332662874118</v>
      </c>
      <c r="G724" s="14">
        <f t="shared" ca="1" si="218"/>
        <v>1.0322417793904499</v>
      </c>
      <c r="H724" s="14">
        <f t="shared" ca="1" si="210"/>
        <v>1.03011392</v>
      </c>
      <c r="I724" s="13">
        <f t="shared" si="219"/>
        <v>5.0000000000000001E-3</v>
      </c>
      <c r="J724" s="35">
        <f t="shared" si="220"/>
        <v>44119</v>
      </c>
      <c r="K724" s="2">
        <f t="shared" si="221"/>
        <v>245</v>
      </c>
      <c r="L724" s="18">
        <f t="shared" si="222"/>
        <v>245</v>
      </c>
      <c r="M724" s="12">
        <f t="shared" si="211"/>
        <v>1.004860774</v>
      </c>
      <c r="N724" s="12">
        <f t="shared" ca="1" si="212"/>
        <v>1.0351210710000001</v>
      </c>
      <c r="O724" s="18">
        <f t="shared" si="223"/>
        <v>0</v>
      </c>
      <c r="P724" s="14">
        <f t="shared" ca="1" si="213"/>
        <v>35121.071000000004</v>
      </c>
      <c r="Q724" s="21">
        <f t="shared" si="214"/>
        <v>0</v>
      </c>
      <c r="R724" s="14">
        <f t="shared" si="215"/>
        <v>0</v>
      </c>
      <c r="S724" s="4" t="str">
        <f t="shared" si="224"/>
        <v>J=</v>
      </c>
      <c r="T724" s="35">
        <f t="shared" si="225"/>
        <v>44484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3">
        <f t="shared" si="216"/>
        <v>44476</v>
      </c>
      <c r="B725" s="73">
        <f t="shared" ca="1" si="226"/>
        <v>1035386.759</v>
      </c>
      <c r="C725" s="7">
        <f t="shared" si="217"/>
        <v>1000000</v>
      </c>
      <c r="D725" s="13">
        <f ca="1">IF(A725&lt;$B$1,VLOOKUP(A725,[1]DI!$A$4:$B$15000,2,FALSE),0)</f>
        <v>6.1499999999999999E-2</v>
      </c>
      <c r="E725" s="14">
        <f t="shared" ca="1" si="209"/>
        <v>1.0002368699999999</v>
      </c>
      <c r="F725" s="14">
        <f ca="1">(TRUNC(PRODUCT($E$12:$E724),16))</f>
        <v>1.0635784989197301</v>
      </c>
      <c r="G725" s="14">
        <f t="shared" ca="1" si="218"/>
        <v>1.0322417793904499</v>
      </c>
      <c r="H725" s="14">
        <f t="shared" ca="1" si="210"/>
        <v>1.0303579300000001</v>
      </c>
      <c r="I725" s="13">
        <f t="shared" si="219"/>
        <v>5.0000000000000001E-3</v>
      </c>
      <c r="J725" s="35">
        <f t="shared" si="220"/>
        <v>44119</v>
      </c>
      <c r="K725" s="2">
        <f t="shared" si="221"/>
        <v>246</v>
      </c>
      <c r="L725" s="18">
        <f t="shared" si="222"/>
        <v>246</v>
      </c>
      <c r="M725" s="12">
        <f t="shared" si="211"/>
        <v>1.0048806619999999</v>
      </c>
      <c r="N725" s="12">
        <f t="shared" ca="1" si="212"/>
        <v>1.0353867590000001</v>
      </c>
      <c r="O725" s="18">
        <f t="shared" si="223"/>
        <v>0</v>
      </c>
      <c r="P725" s="14">
        <f t="shared" ca="1" si="213"/>
        <v>35386.758999999998</v>
      </c>
      <c r="Q725" s="21">
        <f t="shared" si="214"/>
        <v>0</v>
      </c>
      <c r="R725" s="14">
        <f t="shared" si="215"/>
        <v>0</v>
      </c>
      <c r="S725" s="4" t="str">
        <f t="shared" si="224"/>
        <v>J=</v>
      </c>
      <c r="T725" s="35">
        <f t="shared" si="225"/>
        <v>44484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3">
        <f t="shared" si="216"/>
        <v>44477</v>
      </c>
      <c r="B726" s="73">
        <f t="shared" ca="1" si="226"/>
        <v>1035652.508</v>
      </c>
      <c r="C726" s="7">
        <f t="shared" si="217"/>
        <v>1000000</v>
      </c>
      <c r="D726" s="13">
        <f ca="1">IF(A726&lt;$B$1,VLOOKUP(A726,[1]DI!$A$4:$B$15000,2,FALSE),0)</f>
        <v>6.1499999999999999E-2</v>
      </c>
      <c r="E726" s="14">
        <f t="shared" ca="1" si="209"/>
        <v>1.0002368699999999</v>
      </c>
      <c r="F726" s="14">
        <f ca="1">(TRUNC(PRODUCT($E$12:$E725),16))</f>
        <v>1.0638304287587701</v>
      </c>
      <c r="G726" s="14">
        <f t="shared" ca="1" si="218"/>
        <v>1.0322417793904499</v>
      </c>
      <c r="H726" s="14">
        <f t="shared" ca="1" si="210"/>
        <v>1.0306019900000001</v>
      </c>
      <c r="I726" s="13">
        <f t="shared" si="219"/>
        <v>5.0000000000000001E-3</v>
      </c>
      <c r="J726" s="35">
        <f t="shared" si="220"/>
        <v>44119</v>
      </c>
      <c r="K726" s="2">
        <f t="shared" si="221"/>
        <v>247</v>
      </c>
      <c r="L726" s="18">
        <f t="shared" si="222"/>
        <v>247</v>
      </c>
      <c r="M726" s="12">
        <f t="shared" si="211"/>
        <v>1.004900551</v>
      </c>
      <c r="N726" s="12">
        <f t="shared" ca="1" si="212"/>
        <v>1.0356525080000001</v>
      </c>
      <c r="O726" s="18">
        <f t="shared" si="223"/>
        <v>0</v>
      </c>
      <c r="P726" s="14">
        <f t="shared" ca="1" si="213"/>
        <v>35652.508000000002</v>
      </c>
      <c r="Q726" s="21">
        <f t="shared" si="214"/>
        <v>0</v>
      </c>
      <c r="R726" s="14">
        <f t="shared" si="215"/>
        <v>0</v>
      </c>
      <c r="S726" s="4" t="str">
        <f t="shared" si="224"/>
        <v>J=</v>
      </c>
      <c r="T726" s="35">
        <f t="shared" si="225"/>
        <v>44484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3">
        <f t="shared" si="216"/>
        <v>44478</v>
      </c>
      <c r="B727" s="73">
        <f t="shared" ca="1" si="226"/>
        <v>1035918.326</v>
      </c>
      <c r="C727" s="7">
        <f t="shared" si="217"/>
        <v>1000000</v>
      </c>
      <c r="D727" s="13">
        <f ca="1">IF(A727&lt;$B$1,VLOOKUP(A727,[1]DI!$A$4:$B$15000,2,FALSE),0)</f>
        <v>0</v>
      </c>
      <c r="E727" s="14">
        <f t="shared" ca="1" si="209"/>
        <v>1</v>
      </c>
      <c r="F727" s="14">
        <f ca="1">(TRUNC(PRODUCT($E$12:$E726),16))</f>
        <v>1.06408241827243</v>
      </c>
      <c r="G727" s="14">
        <f t="shared" ca="1" si="218"/>
        <v>1.0322417793904499</v>
      </c>
      <c r="H727" s="14">
        <f t="shared" ca="1" si="210"/>
        <v>1.0308461099999999</v>
      </c>
      <c r="I727" s="13">
        <f t="shared" si="219"/>
        <v>5.0000000000000001E-3</v>
      </c>
      <c r="J727" s="35">
        <f t="shared" si="220"/>
        <v>44119</v>
      </c>
      <c r="K727" s="2">
        <f t="shared" si="221"/>
        <v>247</v>
      </c>
      <c r="L727" s="18">
        <f t="shared" si="222"/>
        <v>248</v>
      </c>
      <c r="M727" s="12">
        <f t="shared" si="211"/>
        <v>1.00492044</v>
      </c>
      <c r="N727" s="12">
        <f t="shared" ca="1" si="212"/>
        <v>1.035918326</v>
      </c>
      <c r="O727" s="18">
        <f t="shared" si="223"/>
        <v>0</v>
      </c>
      <c r="P727" s="14">
        <f t="shared" ca="1" si="213"/>
        <v>35918.326000000001</v>
      </c>
      <c r="Q727" s="21">
        <f t="shared" si="214"/>
        <v>0</v>
      </c>
      <c r="R727" s="14">
        <f t="shared" si="215"/>
        <v>0</v>
      </c>
      <c r="S727" s="4" t="str">
        <f t="shared" si="224"/>
        <v>J=</v>
      </c>
      <c r="T727" s="35">
        <f t="shared" si="225"/>
        <v>44484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3">
        <f t="shared" si="216"/>
        <v>44479</v>
      </c>
      <c r="B728" s="73">
        <f t="shared" ca="1" si="226"/>
        <v>1035918.326</v>
      </c>
      <c r="C728" s="7">
        <f t="shared" si="217"/>
        <v>1000000</v>
      </c>
      <c r="D728" s="13">
        <f ca="1">IF(A728&lt;$B$1,VLOOKUP(A728,[1]DI!$A$4:$B$15000,2,FALSE),0)</f>
        <v>0</v>
      </c>
      <c r="E728" s="14">
        <f t="shared" ca="1" si="209"/>
        <v>1</v>
      </c>
      <c r="F728" s="14">
        <f ca="1">(TRUNC(PRODUCT($E$12:$E727),16))</f>
        <v>1.06408241827243</v>
      </c>
      <c r="G728" s="14">
        <f t="shared" ca="1" si="218"/>
        <v>1.0322417793904499</v>
      </c>
      <c r="H728" s="14">
        <f t="shared" ca="1" si="210"/>
        <v>1.0308461099999999</v>
      </c>
      <c r="I728" s="13">
        <f t="shared" si="219"/>
        <v>5.0000000000000001E-3</v>
      </c>
      <c r="J728" s="35">
        <f t="shared" si="220"/>
        <v>44119</v>
      </c>
      <c r="K728" s="2">
        <f t="shared" si="221"/>
        <v>247</v>
      </c>
      <c r="L728" s="18">
        <f t="shared" si="222"/>
        <v>248</v>
      </c>
      <c r="M728" s="12">
        <f t="shared" si="211"/>
        <v>1.00492044</v>
      </c>
      <c r="N728" s="12">
        <f t="shared" ca="1" si="212"/>
        <v>1.035918326</v>
      </c>
      <c r="O728" s="18">
        <f t="shared" si="223"/>
        <v>0</v>
      </c>
      <c r="P728" s="14">
        <f t="shared" ca="1" si="213"/>
        <v>35918.326000000001</v>
      </c>
      <c r="Q728" s="21">
        <f t="shared" si="214"/>
        <v>0</v>
      </c>
      <c r="R728" s="14">
        <f t="shared" si="215"/>
        <v>0</v>
      </c>
      <c r="S728" s="4" t="str">
        <f t="shared" si="224"/>
        <v>J=</v>
      </c>
      <c r="T728" s="35">
        <f t="shared" si="225"/>
        <v>44484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3">
        <f t="shared" si="216"/>
        <v>44480</v>
      </c>
      <c r="B729" s="73">
        <f t="shared" ca="1" si="226"/>
        <v>1035918.326</v>
      </c>
      <c r="C729" s="7">
        <f t="shared" si="217"/>
        <v>1000000</v>
      </c>
      <c r="D729" s="13">
        <f ca="1">IF(A729&lt;$B$1,VLOOKUP(A729,[1]DI!$A$4:$B$15000,2,FALSE),0)</f>
        <v>6.1499999999999999E-2</v>
      </c>
      <c r="E729" s="14">
        <f t="shared" ca="1" si="209"/>
        <v>1.0002368699999999</v>
      </c>
      <c r="F729" s="14">
        <f ca="1">(TRUNC(PRODUCT($E$12:$E728),16))</f>
        <v>1.06408241827243</v>
      </c>
      <c r="G729" s="14">
        <f t="shared" ca="1" si="218"/>
        <v>1.0322417793904499</v>
      </c>
      <c r="H729" s="14">
        <f t="shared" ca="1" si="210"/>
        <v>1.0308461099999999</v>
      </c>
      <c r="I729" s="13">
        <f t="shared" si="219"/>
        <v>5.0000000000000001E-3</v>
      </c>
      <c r="J729" s="35">
        <f t="shared" si="220"/>
        <v>44119</v>
      </c>
      <c r="K729" s="2">
        <f t="shared" si="221"/>
        <v>248</v>
      </c>
      <c r="L729" s="18">
        <f t="shared" si="222"/>
        <v>248</v>
      </c>
      <c r="M729" s="12">
        <f t="shared" si="211"/>
        <v>1.00492044</v>
      </c>
      <c r="N729" s="12">
        <f t="shared" ca="1" si="212"/>
        <v>1.035918326</v>
      </c>
      <c r="O729" s="18">
        <f t="shared" si="223"/>
        <v>0</v>
      </c>
      <c r="P729" s="14">
        <f t="shared" ca="1" si="213"/>
        <v>35918.326000000001</v>
      </c>
      <c r="Q729" s="21">
        <f t="shared" si="214"/>
        <v>0</v>
      </c>
      <c r="R729" s="14">
        <f t="shared" si="215"/>
        <v>0</v>
      </c>
      <c r="S729" s="4" t="str">
        <f t="shared" si="224"/>
        <v>J=</v>
      </c>
      <c r="T729" s="35">
        <f t="shared" si="225"/>
        <v>44484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3">
        <f t="shared" si="216"/>
        <v>44481</v>
      </c>
      <c r="B730" s="73">
        <f t="shared" ca="1" si="226"/>
        <v>1036184.205</v>
      </c>
      <c r="C730" s="7">
        <f t="shared" si="217"/>
        <v>1000000</v>
      </c>
      <c r="D730" s="13">
        <f ca="1">IF(A730&lt;$B$1,VLOOKUP(A730,[1]DI!$A$4:$B$15000,2,FALSE),0)</f>
        <v>0</v>
      </c>
      <c r="E730" s="14">
        <f t="shared" ca="1" si="209"/>
        <v>1</v>
      </c>
      <c r="F730" s="14">
        <f ca="1">(TRUNC(PRODUCT($E$12:$E729),16))</f>
        <v>1.0643344674748501</v>
      </c>
      <c r="G730" s="14">
        <f t="shared" ca="1" si="218"/>
        <v>1.0322417793904499</v>
      </c>
      <c r="H730" s="14">
        <f t="shared" ca="1" si="210"/>
        <v>1.0310902799999999</v>
      </c>
      <c r="I730" s="13">
        <f t="shared" si="219"/>
        <v>5.0000000000000001E-3</v>
      </c>
      <c r="J730" s="35">
        <f t="shared" si="220"/>
        <v>44119</v>
      </c>
      <c r="K730" s="2">
        <f t="shared" si="221"/>
        <v>248</v>
      </c>
      <c r="L730" s="18">
        <f t="shared" si="222"/>
        <v>249</v>
      </c>
      <c r="M730" s="12">
        <f t="shared" si="211"/>
        <v>1.0049403290000001</v>
      </c>
      <c r="N730" s="12">
        <f t="shared" ca="1" si="212"/>
        <v>1.0361842050000001</v>
      </c>
      <c r="O730" s="18">
        <f t="shared" si="223"/>
        <v>0</v>
      </c>
      <c r="P730" s="14">
        <f t="shared" ca="1" si="213"/>
        <v>36184.205000000002</v>
      </c>
      <c r="Q730" s="21">
        <f t="shared" si="214"/>
        <v>0</v>
      </c>
      <c r="R730" s="14">
        <f t="shared" si="215"/>
        <v>0</v>
      </c>
      <c r="S730" s="4" t="str">
        <f t="shared" si="224"/>
        <v>J=</v>
      </c>
      <c r="T730" s="35">
        <f t="shared" si="225"/>
        <v>44484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3">
        <f t="shared" si="216"/>
        <v>44482</v>
      </c>
      <c r="B731" s="73">
        <f t="shared" ca="1" si="226"/>
        <v>1036184.205</v>
      </c>
      <c r="C731" s="7">
        <f t="shared" si="217"/>
        <v>1000000</v>
      </c>
      <c r="D731" s="13">
        <f ca="1">IF(A731&lt;$B$1,VLOOKUP(A731,[1]DI!$A$4:$B$15000,2,FALSE),0)</f>
        <v>6.1499999999999999E-2</v>
      </c>
      <c r="E731" s="14">
        <f t="shared" ca="1" si="209"/>
        <v>1.0002368699999999</v>
      </c>
      <c r="F731" s="14">
        <f ca="1">(TRUNC(PRODUCT($E$12:$E730),16))</f>
        <v>1.0643344674748501</v>
      </c>
      <c r="G731" s="14">
        <f t="shared" ca="1" si="218"/>
        <v>1.0322417793904499</v>
      </c>
      <c r="H731" s="14">
        <f t="shared" ca="1" si="210"/>
        <v>1.0310902799999999</v>
      </c>
      <c r="I731" s="13">
        <f t="shared" si="219"/>
        <v>5.0000000000000001E-3</v>
      </c>
      <c r="J731" s="35">
        <f t="shared" si="220"/>
        <v>44119</v>
      </c>
      <c r="K731" s="2">
        <f t="shared" si="221"/>
        <v>249</v>
      </c>
      <c r="L731" s="18">
        <f t="shared" si="222"/>
        <v>249</v>
      </c>
      <c r="M731" s="12">
        <f t="shared" si="211"/>
        <v>1.0049403290000001</v>
      </c>
      <c r="N731" s="12">
        <f t="shared" ca="1" si="212"/>
        <v>1.0361842050000001</v>
      </c>
      <c r="O731" s="18">
        <f t="shared" si="223"/>
        <v>0</v>
      </c>
      <c r="P731" s="14">
        <f t="shared" ca="1" si="213"/>
        <v>36184.205000000002</v>
      </c>
      <c r="Q731" s="21">
        <f t="shared" si="214"/>
        <v>0</v>
      </c>
      <c r="R731" s="14">
        <f t="shared" si="215"/>
        <v>0</v>
      </c>
      <c r="S731" s="4" t="str">
        <f t="shared" si="224"/>
        <v>J=</v>
      </c>
      <c r="T731" s="35">
        <f t="shared" si="225"/>
        <v>44484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3">
        <f t="shared" si="216"/>
        <v>44483</v>
      </c>
      <c r="B732" s="73">
        <f t="shared" ca="1" si="226"/>
        <v>1036450.165</v>
      </c>
      <c r="C732" s="7">
        <f t="shared" si="217"/>
        <v>1000000</v>
      </c>
      <c r="D732" s="13">
        <f ca="1">IF(A732&lt;$B$1,VLOOKUP(A732,[1]DI!$A$4:$B$15000,2,FALSE),0)</f>
        <v>6.1499999999999999E-2</v>
      </c>
      <c r="E732" s="14">
        <f t="shared" ca="1" si="209"/>
        <v>1.0002368699999999</v>
      </c>
      <c r="F732" s="14">
        <f ca="1">(TRUNC(PRODUCT($E$12:$E731),16))</f>
        <v>1.0645865763801601</v>
      </c>
      <c r="G732" s="14">
        <f t="shared" ca="1" si="218"/>
        <v>1.0322417793904499</v>
      </c>
      <c r="H732" s="14">
        <f t="shared" ca="1" si="210"/>
        <v>1.0313345199999999</v>
      </c>
      <c r="I732" s="13">
        <f t="shared" si="219"/>
        <v>5.0000000000000001E-3</v>
      </c>
      <c r="J732" s="35">
        <f t="shared" si="220"/>
        <v>44119</v>
      </c>
      <c r="K732" s="2">
        <f t="shared" si="221"/>
        <v>250</v>
      </c>
      <c r="L732" s="18">
        <f t="shared" si="222"/>
        <v>250</v>
      </c>
      <c r="M732" s="12">
        <f t="shared" si="211"/>
        <v>1.004960219</v>
      </c>
      <c r="N732" s="12">
        <f t="shared" ca="1" si="212"/>
        <v>1.036450165</v>
      </c>
      <c r="O732" s="18">
        <f t="shared" si="223"/>
        <v>0</v>
      </c>
      <c r="P732" s="14">
        <f t="shared" ca="1" si="213"/>
        <v>36450.165000000001</v>
      </c>
      <c r="Q732" s="21">
        <f t="shared" si="214"/>
        <v>0</v>
      </c>
      <c r="R732" s="14">
        <f t="shared" si="215"/>
        <v>0</v>
      </c>
      <c r="S732" s="4" t="str">
        <f t="shared" si="224"/>
        <v>J=</v>
      </c>
      <c r="T732" s="35">
        <f t="shared" si="225"/>
        <v>44484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3">
        <f t="shared" si="216"/>
        <v>44484</v>
      </c>
      <c r="B733" s="73">
        <f t="shared" ca="1" si="226"/>
        <v>1036716.1850000001</v>
      </c>
      <c r="C733" s="7">
        <f t="shared" si="217"/>
        <v>1000000</v>
      </c>
      <c r="D733" s="13">
        <f ca="1">IF(A733&lt;$B$1,VLOOKUP(A733,[1]DI!$A$4:$B$15000,2,FALSE),0)</f>
        <v>6.1499999999999999E-2</v>
      </c>
      <c r="E733" s="14">
        <f t="shared" ca="1" si="209"/>
        <v>1.0002368699999999</v>
      </c>
      <c r="F733" s="14">
        <f ca="1">(TRUNC(PRODUCT($E$12:$E732),16))</f>
        <v>1.0648387450025101</v>
      </c>
      <c r="G733" s="14">
        <f t="shared" ca="1" si="218"/>
        <v>1.0322417793904499</v>
      </c>
      <c r="H733" s="14">
        <f t="shared" ca="1" si="210"/>
        <v>1.0315788100000001</v>
      </c>
      <c r="I733" s="13">
        <f t="shared" si="219"/>
        <v>5.0000000000000001E-3</v>
      </c>
      <c r="J733" s="35">
        <f t="shared" si="220"/>
        <v>44119</v>
      </c>
      <c r="K733" s="2">
        <f t="shared" si="221"/>
        <v>251</v>
      </c>
      <c r="L733" s="18">
        <f t="shared" si="222"/>
        <v>251</v>
      </c>
      <c r="M733" s="12">
        <f t="shared" si="211"/>
        <v>1.0049801089999999</v>
      </c>
      <c r="N733" s="12">
        <f t="shared" ca="1" si="212"/>
        <v>1.036716185</v>
      </c>
      <c r="O733" s="18">
        <f t="shared" si="223"/>
        <v>2</v>
      </c>
      <c r="P733" s="14">
        <f t="shared" ca="1" si="213"/>
        <v>36716.184999999998</v>
      </c>
      <c r="Q733" s="21">
        <f t="shared" si="214"/>
        <v>0</v>
      </c>
      <c r="R733" s="14">
        <f t="shared" si="215"/>
        <v>0</v>
      </c>
      <c r="S733" s="4" t="str">
        <f t="shared" si="224"/>
        <v>J=</v>
      </c>
      <c r="T733" s="35">
        <f t="shared" si="225"/>
        <v>44484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3">
        <f t="shared" si="216"/>
        <v>44485</v>
      </c>
      <c r="B734" s="73">
        <f t="shared" ca="1" si="226"/>
        <v>1000256.66699999</v>
      </c>
      <c r="C734" s="7">
        <f t="shared" si="217"/>
        <v>1000000</v>
      </c>
      <c r="D734" s="13">
        <f ca="1">IF(A734&lt;$B$1,VLOOKUP(A734,[1]DI!$A$4:$B$15000,2,FALSE),0)</f>
        <v>0</v>
      </c>
      <c r="E734" s="14">
        <f t="shared" ca="1" si="209"/>
        <v>1</v>
      </c>
      <c r="F734" s="14">
        <f ca="1">(TRUNC(PRODUCT($E$12:$E733),16))</f>
        <v>1.0650909733560301</v>
      </c>
      <c r="G734" s="14">
        <f t="shared" ca="1" si="218"/>
        <v>1.0648387450025101</v>
      </c>
      <c r="H734" s="14">
        <f t="shared" ca="1" si="210"/>
        <v>1.0002368699999999</v>
      </c>
      <c r="I734" s="13">
        <f t="shared" si="219"/>
        <v>5.0000000000000001E-3</v>
      </c>
      <c r="J734" s="35">
        <f t="shared" si="220"/>
        <v>44484</v>
      </c>
      <c r="K734" s="2">
        <f t="shared" si="221"/>
        <v>1</v>
      </c>
      <c r="L734" s="18">
        <f t="shared" si="222"/>
        <v>1</v>
      </c>
      <c r="M734" s="12">
        <f t="shared" si="211"/>
        <v>1.000019792</v>
      </c>
      <c r="N734" s="12">
        <f t="shared" ca="1" si="212"/>
        <v>1.0002566669999999</v>
      </c>
      <c r="O734" s="18">
        <f t="shared" si="223"/>
        <v>0</v>
      </c>
      <c r="P734" s="14">
        <f t="shared" ca="1" si="213"/>
        <v>256.66699999000002</v>
      </c>
      <c r="Q734" s="21">
        <f t="shared" si="214"/>
        <v>0</v>
      </c>
      <c r="R734" s="14">
        <f t="shared" si="215"/>
        <v>0</v>
      </c>
      <c r="S734" s="4" t="str">
        <f t="shared" si="224"/>
        <v>A+J=</v>
      </c>
      <c r="T734" s="35">
        <f t="shared" si="225"/>
        <v>44851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3">
        <f t="shared" si="216"/>
        <v>44486</v>
      </c>
      <c r="B735" s="73">
        <f t="shared" ca="1" si="226"/>
        <v>1000256.66699999</v>
      </c>
      <c r="C735" s="7">
        <f t="shared" si="217"/>
        <v>1000000</v>
      </c>
      <c r="D735" s="13">
        <f ca="1">IF(A735&lt;$B$1,VLOOKUP(A735,[1]DI!$A$4:$B$15000,2,FALSE),0)</f>
        <v>0</v>
      </c>
      <c r="E735" s="14">
        <f t="shared" ca="1" si="209"/>
        <v>1</v>
      </c>
      <c r="F735" s="14">
        <f ca="1">(TRUNC(PRODUCT($E$12:$E734),16))</f>
        <v>1.0650909733560301</v>
      </c>
      <c r="G735" s="14">
        <f t="shared" ca="1" si="218"/>
        <v>1.0648387450025101</v>
      </c>
      <c r="H735" s="14">
        <f t="shared" ca="1" si="210"/>
        <v>1.0002368699999999</v>
      </c>
      <c r="I735" s="13">
        <f t="shared" si="219"/>
        <v>5.0000000000000001E-3</v>
      </c>
      <c r="J735" s="35">
        <f t="shared" si="220"/>
        <v>44484</v>
      </c>
      <c r="K735" s="2">
        <f t="shared" si="221"/>
        <v>1</v>
      </c>
      <c r="L735" s="18">
        <f t="shared" si="222"/>
        <v>1</v>
      </c>
      <c r="M735" s="12">
        <f t="shared" si="211"/>
        <v>1.000019792</v>
      </c>
      <c r="N735" s="12">
        <f t="shared" ca="1" si="212"/>
        <v>1.0002566669999999</v>
      </c>
      <c r="O735" s="18">
        <f t="shared" si="223"/>
        <v>0</v>
      </c>
      <c r="P735" s="14">
        <f t="shared" ca="1" si="213"/>
        <v>256.66699999000002</v>
      </c>
      <c r="Q735" s="21">
        <f t="shared" si="214"/>
        <v>0</v>
      </c>
      <c r="R735" s="14">
        <f t="shared" si="215"/>
        <v>0</v>
      </c>
      <c r="S735" s="4" t="str">
        <f t="shared" si="224"/>
        <v>A+J=</v>
      </c>
      <c r="T735" s="35">
        <f t="shared" si="225"/>
        <v>44851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3">
        <f t="shared" si="216"/>
        <v>44487</v>
      </c>
      <c r="B736" s="73">
        <f t="shared" ca="1" si="226"/>
        <v>1000256.66699999</v>
      </c>
      <c r="C736" s="7">
        <f t="shared" si="217"/>
        <v>1000000</v>
      </c>
      <c r="D736" s="13">
        <f ca="1">IF(A736&lt;$B$1,VLOOKUP(A736,[1]DI!$A$4:$B$15000,2,FALSE),0)</f>
        <v>6.1499999999999999E-2</v>
      </c>
      <c r="E736" s="14">
        <f t="shared" ca="1" si="209"/>
        <v>1.0002368699999999</v>
      </c>
      <c r="F736" s="14">
        <f ca="1">(TRUNC(PRODUCT($E$12:$E735),16))</f>
        <v>1.0650909733560301</v>
      </c>
      <c r="G736" s="14">
        <f t="shared" ca="1" si="218"/>
        <v>1.0648387450025101</v>
      </c>
      <c r="H736" s="14">
        <f t="shared" ca="1" si="210"/>
        <v>1.0002368699999999</v>
      </c>
      <c r="I736" s="13">
        <f t="shared" si="219"/>
        <v>5.0000000000000001E-3</v>
      </c>
      <c r="J736" s="35">
        <f t="shared" si="220"/>
        <v>44484</v>
      </c>
      <c r="K736" s="2">
        <f t="shared" si="221"/>
        <v>1</v>
      </c>
      <c r="L736" s="18">
        <f t="shared" si="222"/>
        <v>1</v>
      </c>
      <c r="M736" s="12">
        <f t="shared" si="211"/>
        <v>1.000019792</v>
      </c>
      <c r="N736" s="12">
        <f t="shared" ca="1" si="212"/>
        <v>1.0002566669999999</v>
      </c>
      <c r="O736" s="18">
        <f t="shared" si="223"/>
        <v>0</v>
      </c>
      <c r="P736" s="14">
        <f t="shared" ca="1" si="213"/>
        <v>256.66699999000002</v>
      </c>
      <c r="Q736" s="21">
        <f t="shared" si="214"/>
        <v>0</v>
      </c>
      <c r="R736" s="14">
        <f t="shared" si="215"/>
        <v>0</v>
      </c>
      <c r="S736" s="4" t="str">
        <f t="shared" si="224"/>
        <v>A+J=</v>
      </c>
      <c r="T736" s="35">
        <f t="shared" si="225"/>
        <v>44851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3">
        <f t="shared" si="216"/>
        <v>44488</v>
      </c>
      <c r="B737" s="73">
        <f t="shared" ca="1" si="226"/>
        <v>1000513.403</v>
      </c>
      <c r="C737" s="7">
        <f t="shared" si="217"/>
        <v>1000000</v>
      </c>
      <c r="D737" s="13">
        <f ca="1">IF(A737&lt;$B$1,VLOOKUP(A737,[1]DI!$A$4:$B$15000,2,FALSE),0)</f>
        <v>6.1499999999999999E-2</v>
      </c>
      <c r="E737" s="14">
        <f t="shared" ca="1" si="209"/>
        <v>1.0002368699999999</v>
      </c>
      <c r="F737" s="14">
        <f ca="1">(TRUNC(PRODUCT($E$12:$E736),16))</f>
        <v>1.0653432614548899</v>
      </c>
      <c r="G737" s="14">
        <f t="shared" ca="1" si="218"/>
        <v>1.0648387450025101</v>
      </c>
      <c r="H737" s="14">
        <f t="shared" ca="1" si="210"/>
        <v>1.0004738</v>
      </c>
      <c r="I737" s="13">
        <f t="shared" si="219"/>
        <v>5.0000000000000001E-3</v>
      </c>
      <c r="J737" s="35">
        <f t="shared" si="220"/>
        <v>44484</v>
      </c>
      <c r="K737" s="2">
        <f t="shared" si="221"/>
        <v>2</v>
      </c>
      <c r="L737" s="18">
        <f t="shared" si="222"/>
        <v>2</v>
      </c>
      <c r="M737" s="12">
        <f t="shared" si="211"/>
        <v>1.000039584</v>
      </c>
      <c r="N737" s="12">
        <f t="shared" ca="1" si="212"/>
        <v>1.000513403</v>
      </c>
      <c r="O737" s="18">
        <f t="shared" si="223"/>
        <v>0</v>
      </c>
      <c r="P737" s="14">
        <f t="shared" ca="1" si="213"/>
        <v>513.40300000000002</v>
      </c>
      <c r="Q737" s="21">
        <f t="shared" si="214"/>
        <v>0</v>
      </c>
      <c r="R737" s="14">
        <f t="shared" si="215"/>
        <v>0</v>
      </c>
      <c r="S737" s="4" t="str">
        <f t="shared" si="224"/>
        <v>A+J=</v>
      </c>
      <c r="T737" s="35">
        <f t="shared" si="225"/>
        <v>44851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3">
        <f t="shared" si="216"/>
        <v>44489</v>
      </c>
      <c r="B738" s="73">
        <f t="shared" ca="1" si="226"/>
        <v>1000770.19899999</v>
      </c>
      <c r="C738" s="7">
        <f t="shared" si="217"/>
        <v>1000000</v>
      </c>
      <c r="D738" s="13">
        <f ca="1">IF(A738&lt;$B$1,VLOOKUP(A738,[1]DI!$A$4:$B$15000,2,FALSE),0)</f>
        <v>6.1499999999999999E-2</v>
      </c>
      <c r="E738" s="14">
        <f t="shared" ca="1" si="209"/>
        <v>1.0002368699999999</v>
      </c>
      <c r="F738" s="14">
        <f ca="1">(TRUNC(PRODUCT($E$12:$E737),16))</f>
        <v>1.0655956093132299</v>
      </c>
      <c r="G738" s="14">
        <f t="shared" ca="1" si="218"/>
        <v>1.0648387450025101</v>
      </c>
      <c r="H738" s="14">
        <f t="shared" ca="1" si="210"/>
        <v>1.0007107799999999</v>
      </c>
      <c r="I738" s="13">
        <f t="shared" si="219"/>
        <v>5.0000000000000001E-3</v>
      </c>
      <c r="J738" s="35">
        <f t="shared" si="220"/>
        <v>44484</v>
      </c>
      <c r="K738" s="2">
        <f t="shared" si="221"/>
        <v>3</v>
      </c>
      <c r="L738" s="18">
        <f t="shared" si="222"/>
        <v>3</v>
      </c>
      <c r="M738" s="12">
        <f t="shared" si="211"/>
        <v>1.0000593769999999</v>
      </c>
      <c r="N738" s="12">
        <f t="shared" ca="1" si="212"/>
        <v>1.000770199</v>
      </c>
      <c r="O738" s="18">
        <f t="shared" si="223"/>
        <v>0</v>
      </c>
      <c r="P738" s="14">
        <f t="shared" ca="1" si="213"/>
        <v>770.19899998999995</v>
      </c>
      <c r="Q738" s="21">
        <f t="shared" si="214"/>
        <v>0</v>
      </c>
      <c r="R738" s="14">
        <f t="shared" si="215"/>
        <v>0</v>
      </c>
      <c r="S738" s="4" t="str">
        <f t="shared" si="224"/>
        <v>A+J=</v>
      </c>
      <c r="T738" s="35">
        <f t="shared" si="225"/>
        <v>44851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3">
        <f t="shared" si="216"/>
        <v>44490</v>
      </c>
      <c r="B739" s="73">
        <f t="shared" ca="1" si="226"/>
        <v>1001027.06499999</v>
      </c>
      <c r="C739" s="7">
        <f t="shared" si="217"/>
        <v>1000000</v>
      </c>
      <c r="D739" s="13">
        <f ca="1">IF(A739&lt;$B$1,VLOOKUP(A739,[1]DI!$A$4:$B$15000,2,FALSE),0)</f>
        <v>6.1499999999999999E-2</v>
      </c>
      <c r="E739" s="14">
        <f t="shared" ca="1" si="209"/>
        <v>1.0002368699999999</v>
      </c>
      <c r="F739" s="14">
        <f ca="1">(TRUNC(PRODUCT($E$12:$E738),16))</f>
        <v>1.06584801694521</v>
      </c>
      <c r="G739" s="14">
        <f t="shared" ca="1" si="218"/>
        <v>1.0648387450025101</v>
      </c>
      <c r="H739" s="14">
        <f t="shared" ca="1" si="210"/>
        <v>1.0009478199999999</v>
      </c>
      <c r="I739" s="13">
        <f t="shared" si="219"/>
        <v>5.0000000000000001E-3</v>
      </c>
      <c r="J739" s="35">
        <f t="shared" si="220"/>
        <v>44484</v>
      </c>
      <c r="K739" s="2">
        <f t="shared" si="221"/>
        <v>4</v>
      </c>
      <c r="L739" s="18">
        <f t="shared" si="222"/>
        <v>4</v>
      </c>
      <c r="M739" s="12">
        <f t="shared" si="211"/>
        <v>1.00007917</v>
      </c>
      <c r="N739" s="12">
        <f t="shared" ca="1" si="212"/>
        <v>1.0010270649999999</v>
      </c>
      <c r="O739" s="18">
        <f t="shared" si="223"/>
        <v>0</v>
      </c>
      <c r="P739" s="14">
        <f t="shared" ca="1" si="213"/>
        <v>1027.0649999899999</v>
      </c>
      <c r="Q739" s="21">
        <f t="shared" si="214"/>
        <v>0</v>
      </c>
      <c r="R739" s="14">
        <f t="shared" si="215"/>
        <v>0</v>
      </c>
      <c r="S739" s="4" t="str">
        <f t="shared" si="224"/>
        <v>A+J=</v>
      </c>
      <c r="T739" s="35">
        <f t="shared" si="225"/>
        <v>44851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3">
        <f t="shared" si="216"/>
        <v>44491</v>
      </c>
      <c r="B740" s="73">
        <f t="shared" ca="1" si="226"/>
        <v>1001283.99099999</v>
      </c>
      <c r="C740" s="7">
        <f t="shared" si="217"/>
        <v>1000000</v>
      </c>
      <c r="D740" s="13">
        <f ca="1">IF(A740&lt;$B$1,VLOOKUP(A740,[1]DI!$A$4:$B$15000,2,FALSE),0)</f>
        <v>6.1499999999999999E-2</v>
      </c>
      <c r="E740" s="14">
        <f t="shared" ca="1" si="209"/>
        <v>1.0002368699999999</v>
      </c>
      <c r="F740" s="14">
        <f ca="1">(TRUNC(PRODUCT($E$12:$E739),16))</f>
        <v>1.06610048436498</v>
      </c>
      <c r="G740" s="14">
        <f t="shared" ca="1" si="218"/>
        <v>1.0648387450025101</v>
      </c>
      <c r="H740" s="14">
        <f t="shared" ca="1" si="210"/>
        <v>1.0011849100000001</v>
      </c>
      <c r="I740" s="13">
        <f t="shared" si="219"/>
        <v>5.0000000000000001E-3</v>
      </c>
      <c r="J740" s="35">
        <f t="shared" si="220"/>
        <v>44484</v>
      </c>
      <c r="K740" s="2">
        <f t="shared" si="221"/>
        <v>5</v>
      </c>
      <c r="L740" s="18">
        <f t="shared" si="222"/>
        <v>5</v>
      </c>
      <c r="M740" s="12">
        <f t="shared" si="211"/>
        <v>1.000098964</v>
      </c>
      <c r="N740" s="12">
        <f t="shared" ca="1" si="212"/>
        <v>1.001283991</v>
      </c>
      <c r="O740" s="18">
        <f t="shared" si="223"/>
        <v>0</v>
      </c>
      <c r="P740" s="14">
        <f t="shared" ca="1" si="213"/>
        <v>1283.9909999900001</v>
      </c>
      <c r="Q740" s="21">
        <f t="shared" si="214"/>
        <v>0</v>
      </c>
      <c r="R740" s="14">
        <f t="shared" si="215"/>
        <v>0</v>
      </c>
      <c r="S740" s="4" t="str">
        <f t="shared" si="224"/>
        <v>A+J=</v>
      </c>
      <c r="T740" s="35">
        <f t="shared" si="225"/>
        <v>44851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3">
        <f t="shared" si="216"/>
        <v>44492</v>
      </c>
      <c r="B741" s="73">
        <f t="shared" ca="1" si="226"/>
        <v>1001540.987</v>
      </c>
      <c r="C741" s="7">
        <f t="shared" si="217"/>
        <v>1000000</v>
      </c>
      <c r="D741" s="13">
        <f ca="1">IF(A741&lt;$B$1,VLOOKUP(A741,[1]DI!$A$4:$B$15000,2,FALSE),0)</f>
        <v>0</v>
      </c>
      <c r="E741" s="14">
        <f t="shared" ca="1" si="209"/>
        <v>1</v>
      </c>
      <c r="F741" s="14">
        <f ca="1">(TRUNC(PRODUCT($E$12:$E740),16))</f>
        <v>1.0663530115867199</v>
      </c>
      <c r="G741" s="14">
        <f t="shared" ca="1" si="218"/>
        <v>1.0648387450025101</v>
      </c>
      <c r="H741" s="14">
        <f t="shared" ca="1" si="210"/>
        <v>1.0014220599999999</v>
      </c>
      <c r="I741" s="13">
        <f t="shared" si="219"/>
        <v>5.0000000000000001E-3</v>
      </c>
      <c r="J741" s="35">
        <f t="shared" si="220"/>
        <v>44484</v>
      </c>
      <c r="K741" s="2">
        <f t="shared" si="221"/>
        <v>5</v>
      </c>
      <c r="L741" s="18">
        <f t="shared" si="222"/>
        <v>6</v>
      </c>
      <c r="M741" s="12">
        <f t="shared" si="211"/>
        <v>1.0001187579999999</v>
      </c>
      <c r="N741" s="12">
        <f t="shared" ca="1" si="212"/>
        <v>1.001540987</v>
      </c>
      <c r="O741" s="18">
        <f t="shared" si="223"/>
        <v>0</v>
      </c>
      <c r="P741" s="14">
        <f t="shared" ca="1" si="213"/>
        <v>1540.9870000000001</v>
      </c>
      <c r="Q741" s="21">
        <f t="shared" si="214"/>
        <v>0</v>
      </c>
      <c r="R741" s="14">
        <f t="shared" si="215"/>
        <v>0</v>
      </c>
      <c r="S741" s="4" t="str">
        <f t="shared" si="224"/>
        <v>A+J=</v>
      </c>
      <c r="T741" s="35">
        <f t="shared" si="225"/>
        <v>44851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3">
        <f t="shared" si="216"/>
        <v>44493</v>
      </c>
      <c r="B742" s="73">
        <f t="shared" ca="1" si="226"/>
        <v>1001540.987</v>
      </c>
      <c r="C742" s="7">
        <f t="shared" si="217"/>
        <v>1000000</v>
      </c>
      <c r="D742" s="13">
        <f ca="1">IF(A742&lt;$B$1,VLOOKUP(A742,[1]DI!$A$4:$B$15000,2,FALSE),0)</f>
        <v>0</v>
      </c>
      <c r="E742" s="14">
        <f t="shared" ca="1" si="209"/>
        <v>1</v>
      </c>
      <c r="F742" s="14">
        <f ca="1">(TRUNC(PRODUCT($E$12:$E741),16))</f>
        <v>1.0663530115867199</v>
      </c>
      <c r="G742" s="14">
        <f t="shared" ca="1" si="218"/>
        <v>1.0648387450025101</v>
      </c>
      <c r="H742" s="14">
        <f t="shared" ca="1" si="210"/>
        <v>1.0014220599999999</v>
      </c>
      <c r="I742" s="13">
        <f t="shared" si="219"/>
        <v>5.0000000000000001E-3</v>
      </c>
      <c r="J742" s="35">
        <f t="shared" si="220"/>
        <v>44484</v>
      </c>
      <c r="K742" s="2">
        <f t="shared" si="221"/>
        <v>5</v>
      </c>
      <c r="L742" s="18">
        <f t="shared" si="222"/>
        <v>6</v>
      </c>
      <c r="M742" s="12">
        <f t="shared" si="211"/>
        <v>1.0001187579999999</v>
      </c>
      <c r="N742" s="12">
        <f t="shared" ca="1" si="212"/>
        <v>1.001540987</v>
      </c>
      <c r="O742" s="18">
        <f t="shared" si="223"/>
        <v>0</v>
      </c>
      <c r="P742" s="14">
        <f t="shared" ca="1" si="213"/>
        <v>1540.9870000000001</v>
      </c>
      <c r="Q742" s="21">
        <f t="shared" si="214"/>
        <v>0</v>
      </c>
      <c r="R742" s="14">
        <f t="shared" si="215"/>
        <v>0</v>
      </c>
      <c r="S742" s="4" t="str">
        <f t="shared" si="224"/>
        <v>A+J=</v>
      </c>
      <c r="T742" s="35">
        <f t="shared" si="225"/>
        <v>44851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3">
        <f t="shared" si="216"/>
        <v>44494</v>
      </c>
      <c r="B743" s="73">
        <f t="shared" ca="1" si="226"/>
        <v>1001540.987</v>
      </c>
      <c r="C743" s="7">
        <f t="shared" si="217"/>
        <v>1000000</v>
      </c>
      <c r="D743" s="13">
        <f ca="1">IF(A743&lt;$B$1,VLOOKUP(A743,[1]DI!$A$4:$B$15000,2,FALSE),0)</f>
        <v>6.1499999999999999E-2</v>
      </c>
      <c r="E743" s="14">
        <f t="shared" ca="1" si="209"/>
        <v>1.0002368699999999</v>
      </c>
      <c r="F743" s="14">
        <f ca="1">(TRUNC(PRODUCT($E$12:$E742),16))</f>
        <v>1.0663530115867199</v>
      </c>
      <c r="G743" s="14">
        <f t="shared" ca="1" si="218"/>
        <v>1.0648387450025101</v>
      </c>
      <c r="H743" s="14">
        <f t="shared" ca="1" si="210"/>
        <v>1.0014220599999999</v>
      </c>
      <c r="I743" s="13">
        <f t="shared" si="219"/>
        <v>5.0000000000000001E-3</v>
      </c>
      <c r="J743" s="35">
        <f t="shared" si="220"/>
        <v>44484</v>
      </c>
      <c r="K743" s="2">
        <f t="shared" si="221"/>
        <v>6</v>
      </c>
      <c r="L743" s="18">
        <f t="shared" si="222"/>
        <v>6</v>
      </c>
      <c r="M743" s="12">
        <f t="shared" si="211"/>
        <v>1.0001187579999999</v>
      </c>
      <c r="N743" s="12">
        <f t="shared" ca="1" si="212"/>
        <v>1.001540987</v>
      </c>
      <c r="O743" s="18">
        <f t="shared" si="223"/>
        <v>0</v>
      </c>
      <c r="P743" s="14">
        <f t="shared" ca="1" si="213"/>
        <v>1540.9870000000001</v>
      </c>
      <c r="Q743" s="21">
        <f t="shared" si="214"/>
        <v>0</v>
      </c>
      <c r="R743" s="14">
        <f t="shared" si="215"/>
        <v>0</v>
      </c>
      <c r="S743" s="4" t="str">
        <f t="shared" si="224"/>
        <v>A+J=</v>
      </c>
      <c r="T743" s="35">
        <f t="shared" si="225"/>
        <v>44851</v>
      </c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</row>
    <row r="744" spans="1:149" x14ac:dyDescent="0.15">
      <c r="A744" s="43">
        <f t="shared" si="216"/>
        <v>44495</v>
      </c>
      <c r="B744" s="73">
        <f t="shared" ca="1" si="226"/>
        <v>1001798.052</v>
      </c>
      <c r="C744" s="7">
        <f t="shared" si="217"/>
        <v>1000000</v>
      </c>
      <c r="D744" s="13">
        <f ca="1">IF(A744&lt;$B$1,VLOOKUP(A744,[1]DI!$A$4:$B$15000,2,FALSE),0)</f>
        <v>6.1499999999999999E-2</v>
      </c>
      <c r="E744" s="14">
        <f t="shared" ca="1" si="209"/>
        <v>1.0002368699999999</v>
      </c>
      <c r="F744" s="14">
        <f ca="1">(TRUNC(PRODUCT($E$12:$E743),16))</f>
        <v>1.0666055986245699</v>
      </c>
      <c r="G744" s="14">
        <f t="shared" ca="1" si="218"/>
        <v>1.0648387450025101</v>
      </c>
      <c r="H744" s="14">
        <f t="shared" ca="1" si="210"/>
        <v>1.00165927</v>
      </c>
      <c r="I744" s="13">
        <f t="shared" si="219"/>
        <v>5.0000000000000001E-3</v>
      </c>
      <c r="J744" s="35">
        <f t="shared" si="220"/>
        <v>44484</v>
      </c>
      <c r="K744" s="2">
        <f t="shared" si="221"/>
        <v>7</v>
      </c>
      <c r="L744" s="18">
        <f t="shared" si="222"/>
        <v>7</v>
      </c>
      <c r="M744" s="12">
        <f t="shared" si="211"/>
        <v>1.0001385519999999</v>
      </c>
      <c r="N744" s="12">
        <f t="shared" ca="1" si="212"/>
        <v>1.001798052</v>
      </c>
      <c r="O744" s="18">
        <f t="shared" si="223"/>
        <v>0</v>
      </c>
      <c r="P744" s="14">
        <f t="shared" ca="1" si="213"/>
        <v>1798.0519999999999</v>
      </c>
      <c r="Q744" s="21">
        <f t="shared" si="214"/>
        <v>0</v>
      </c>
      <c r="R744" s="14">
        <f t="shared" si="215"/>
        <v>0</v>
      </c>
      <c r="S744" s="4" t="str">
        <f t="shared" si="224"/>
        <v>A+J=</v>
      </c>
      <c r="T744" s="35">
        <f t="shared" si="225"/>
        <v>44851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3">
        <f t="shared" si="216"/>
        <v>44496</v>
      </c>
      <c r="B745" s="73">
        <f t="shared" ca="1" si="226"/>
        <v>1002055.17699999</v>
      </c>
      <c r="C745" s="7">
        <f t="shared" si="217"/>
        <v>1000000</v>
      </c>
      <c r="D745" s="13">
        <f ca="1">IF(A745&lt;$B$1,VLOOKUP(A745,[1]DI!$A$4:$B$15000,2,FALSE),0)</f>
        <v>6.1499999999999999E-2</v>
      </c>
      <c r="E745" s="14">
        <f t="shared" ca="1" si="209"/>
        <v>1.0002368699999999</v>
      </c>
      <c r="F745" s="14">
        <f ca="1">(TRUNC(PRODUCT($E$12:$E744),16))</f>
        <v>1.06685824549272</v>
      </c>
      <c r="G745" s="14">
        <f t="shared" ca="1" si="218"/>
        <v>1.0648387450025101</v>
      </c>
      <c r="H745" s="14">
        <f t="shared" ca="1" si="210"/>
        <v>1.00189653</v>
      </c>
      <c r="I745" s="13">
        <f t="shared" si="219"/>
        <v>5.0000000000000001E-3</v>
      </c>
      <c r="J745" s="35">
        <f t="shared" si="220"/>
        <v>44484</v>
      </c>
      <c r="K745" s="2">
        <f t="shared" si="221"/>
        <v>8</v>
      </c>
      <c r="L745" s="18">
        <f t="shared" si="222"/>
        <v>8</v>
      </c>
      <c r="M745" s="12">
        <f t="shared" si="211"/>
        <v>1.0001583469999999</v>
      </c>
      <c r="N745" s="12">
        <f t="shared" ca="1" si="212"/>
        <v>1.0020551769999999</v>
      </c>
      <c r="O745" s="18">
        <f t="shared" si="223"/>
        <v>0</v>
      </c>
      <c r="P745" s="14">
        <f t="shared" ca="1" si="213"/>
        <v>2055.1769999899998</v>
      </c>
      <c r="Q745" s="21">
        <f t="shared" si="214"/>
        <v>0</v>
      </c>
      <c r="R745" s="14">
        <f t="shared" si="215"/>
        <v>0</v>
      </c>
      <c r="S745" s="4" t="str">
        <f t="shared" si="224"/>
        <v>A+J=</v>
      </c>
      <c r="T745" s="35">
        <f t="shared" si="225"/>
        <v>44851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3">
        <f t="shared" si="216"/>
        <v>44497</v>
      </c>
      <c r="B746" s="73">
        <f t="shared" ca="1" si="226"/>
        <v>1002312.372</v>
      </c>
      <c r="C746" s="7">
        <f t="shared" si="217"/>
        <v>1000000</v>
      </c>
      <c r="D746" s="13">
        <f ca="1">IF(A746&lt;$B$1,VLOOKUP(A746,[1]DI!$A$4:$B$15000,2,FALSE),0)</f>
        <v>7.6499999999999999E-2</v>
      </c>
      <c r="E746" s="14">
        <f t="shared" ca="1" si="209"/>
        <v>1.0002925600000001</v>
      </c>
      <c r="F746" s="14">
        <f ca="1">(TRUNC(PRODUCT($E$12:$E745),16))</f>
        <v>1.0671109522053299</v>
      </c>
      <c r="G746" s="14">
        <f t="shared" ca="1" si="218"/>
        <v>1.0648387450025101</v>
      </c>
      <c r="H746" s="14">
        <f t="shared" ca="1" si="210"/>
        <v>1.0021338500000001</v>
      </c>
      <c r="I746" s="13">
        <f t="shared" si="219"/>
        <v>5.0000000000000001E-3</v>
      </c>
      <c r="J746" s="35">
        <f t="shared" si="220"/>
        <v>44484</v>
      </c>
      <c r="K746" s="2">
        <f t="shared" si="221"/>
        <v>9</v>
      </c>
      <c r="L746" s="18">
        <f t="shared" si="222"/>
        <v>9</v>
      </c>
      <c r="M746" s="12">
        <f t="shared" si="211"/>
        <v>1.000178142</v>
      </c>
      <c r="N746" s="12">
        <f t="shared" ca="1" si="212"/>
        <v>1.002312372</v>
      </c>
      <c r="O746" s="18">
        <f t="shared" si="223"/>
        <v>0</v>
      </c>
      <c r="P746" s="14">
        <f t="shared" ca="1" si="213"/>
        <v>2312.3719999999998</v>
      </c>
      <c r="Q746" s="21">
        <f t="shared" si="214"/>
        <v>0</v>
      </c>
      <c r="R746" s="14">
        <f t="shared" si="215"/>
        <v>0</v>
      </c>
      <c r="S746" s="4" t="str">
        <f t="shared" si="224"/>
        <v>A+J=</v>
      </c>
      <c r="T746" s="35">
        <f t="shared" si="225"/>
        <v>44851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3">
        <f t="shared" si="216"/>
        <v>44498</v>
      </c>
      <c r="B747" s="73">
        <f t="shared" ca="1" si="226"/>
        <v>1002625.458</v>
      </c>
      <c r="C747" s="7">
        <f t="shared" si="217"/>
        <v>1000000</v>
      </c>
      <c r="D747" s="13">
        <f ca="1">IF(A747&lt;$B$1,VLOOKUP(A747,[1]DI!$A$4:$B$15000,2,FALSE),0)</f>
        <v>7.6499999999999999E-2</v>
      </c>
      <c r="E747" s="14">
        <f t="shared" ca="1" si="209"/>
        <v>1.0002925600000001</v>
      </c>
      <c r="F747" s="14">
        <f ca="1">(TRUNC(PRODUCT($E$12:$E746),16))</f>
        <v>1.0674231461854999</v>
      </c>
      <c r="G747" s="14">
        <f t="shared" ca="1" si="218"/>
        <v>1.0648387450025101</v>
      </c>
      <c r="H747" s="14">
        <f t="shared" ca="1" si="210"/>
        <v>1.0024270399999999</v>
      </c>
      <c r="I747" s="13">
        <f t="shared" si="219"/>
        <v>5.0000000000000001E-3</v>
      </c>
      <c r="J747" s="35">
        <f t="shared" si="220"/>
        <v>44484</v>
      </c>
      <c r="K747" s="2">
        <f t="shared" si="221"/>
        <v>10</v>
      </c>
      <c r="L747" s="18">
        <f t="shared" si="222"/>
        <v>10</v>
      </c>
      <c r="M747" s="12">
        <f t="shared" si="211"/>
        <v>1.0001979379999999</v>
      </c>
      <c r="N747" s="12">
        <f t="shared" ca="1" si="212"/>
        <v>1.002625458</v>
      </c>
      <c r="O747" s="18">
        <f t="shared" si="223"/>
        <v>0</v>
      </c>
      <c r="P747" s="14">
        <f t="shared" ca="1" si="213"/>
        <v>2625.4580000000001</v>
      </c>
      <c r="Q747" s="21">
        <f t="shared" si="214"/>
        <v>0</v>
      </c>
      <c r="R747" s="14">
        <f t="shared" si="215"/>
        <v>0</v>
      </c>
      <c r="S747" s="4" t="str">
        <f t="shared" si="224"/>
        <v>A+J=</v>
      </c>
      <c r="T747" s="35">
        <f t="shared" si="225"/>
        <v>44851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3">
        <f t="shared" si="216"/>
        <v>44499</v>
      </c>
      <c r="B748" s="73">
        <f t="shared" ca="1" si="226"/>
        <v>1002938.6360000001</v>
      </c>
      <c r="C748" s="7">
        <f t="shared" si="217"/>
        <v>1000000</v>
      </c>
      <c r="D748" s="13">
        <f ca="1">IF(A748&lt;$B$1,VLOOKUP(A748,[1]DI!$A$4:$B$15000,2,FALSE),0)</f>
        <v>0</v>
      </c>
      <c r="E748" s="14">
        <f t="shared" ca="1" si="209"/>
        <v>1</v>
      </c>
      <c r="F748" s="14">
        <f ca="1">(TRUNC(PRODUCT($E$12:$E747),16))</f>
        <v>1.06773543150115</v>
      </c>
      <c r="G748" s="14">
        <f t="shared" ca="1" si="218"/>
        <v>1.0648387450025101</v>
      </c>
      <c r="H748" s="14">
        <f t="shared" ca="1" si="210"/>
        <v>1.0027203099999999</v>
      </c>
      <c r="I748" s="13">
        <f t="shared" si="219"/>
        <v>5.0000000000000001E-3</v>
      </c>
      <c r="J748" s="35">
        <f t="shared" si="220"/>
        <v>44484</v>
      </c>
      <c r="K748" s="2">
        <f t="shared" si="221"/>
        <v>10</v>
      </c>
      <c r="L748" s="18">
        <f t="shared" si="222"/>
        <v>11</v>
      </c>
      <c r="M748" s="12">
        <f t="shared" si="211"/>
        <v>1.000217734</v>
      </c>
      <c r="N748" s="12">
        <f t="shared" ca="1" si="212"/>
        <v>1.0029386360000001</v>
      </c>
      <c r="O748" s="18">
        <f t="shared" si="223"/>
        <v>0</v>
      </c>
      <c r="P748" s="14">
        <f t="shared" ca="1" si="213"/>
        <v>2938.636</v>
      </c>
      <c r="Q748" s="21">
        <f t="shared" si="214"/>
        <v>0</v>
      </c>
      <c r="R748" s="14">
        <f t="shared" si="215"/>
        <v>0</v>
      </c>
      <c r="S748" s="4" t="str">
        <f t="shared" si="224"/>
        <v>A+J=</v>
      </c>
      <c r="T748" s="35">
        <f t="shared" si="225"/>
        <v>44851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3">
        <f t="shared" si="216"/>
        <v>44500</v>
      </c>
      <c r="B749" s="73">
        <f t="shared" ca="1" si="226"/>
        <v>1002938.6360000001</v>
      </c>
      <c r="C749" s="7">
        <f t="shared" si="217"/>
        <v>1000000</v>
      </c>
      <c r="D749" s="13">
        <f ca="1">IF(A749&lt;$B$1,VLOOKUP(A749,[1]DI!$A$4:$B$15000,2,FALSE),0)</f>
        <v>0</v>
      </c>
      <c r="E749" s="14">
        <f t="shared" ca="1" si="209"/>
        <v>1</v>
      </c>
      <c r="F749" s="14">
        <f ca="1">(TRUNC(PRODUCT($E$12:$E748),16))</f>
        <v>1.06773543150115</v>
      </c>
      <c r="G749" s="14">
        <f t="shared" ca="1" si="218"/>
        <v>1.0648387450025101</v>
      </c>
      <c r="H749" s="14">
        <f t="shared" ca="1" si="210"/>
        <v>1.0027203099999999</v>
      </c>
      <c r="I749" s="13">
        <f t="shared" si="219"/>
        <v>5.0000000000000001E-3</v>
      </c>
      <c r="J749" s="35">
        <f t="shared" si="220"/>
        <v>44484</v>
      </c>
      <c r="K749" s="2">
        <f t="shared" si="221"/>
        <v>10</v>
      </c>
      <c r="L749" s="18">
        <f t="shared" si="222"/>
        <v>11</v>
      </c>
      <c r="M749" s="12">
        <f t="shared" si="211"/>
        <v>1.000217734</v>
      </c>
      <c r="N749" s="12">
        <f t="shared" ca="1" si="212"/>
        <v>1.0029386360000001</v>
      </c>
      <c r="O749" s="18">
        <f t="shared" si="223"/>
        <v>0</v>
      </c>
      <c r="P749" s="14">
        <f t="shared" ca="1" si="213"/>
        <v>2938.636</v>
      </c>
      <c r="Q749" s="21">
        <f t="shared" si="214"/>
        <v>0</v>
      </c>
      <c r="R749" s="14">
        <f t="shared" si="215"/>
        <v>0</v>
      </c>
      <c r="S749" s="4" t="str">
        <f t="shared" si="224"/>
        <v>A+J=</v>
      </c>
      <c r="T749" s="35">
        <f t="shared" si="225"/>
        <v>44851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3">
        <f t="shared" si="216"/>
        <v>44501</v>
      </c>
      <c r="B750" s="73">
        <f t="shared" ca="1" si="226"/>
        <v>1002938.6360000001</v>
      </c>
      <c r="C750" s="7">
        <f t="shared" si="217"/>
        <v>1000000</v>
      </c>
      <c r="D750" s="13">
        <f ca="1">IF(A750&lt;$B$1,VLOOKUP(A750,[1]DI!$A$4:$B$15000,2,FALSE),0)</f>
        <v>7.6499999999999999E-2</v>
      </c>
      <c r="E750" s="14">
        <f t="shared" ca="1" si="209"/>
        <v>1.0002925600000001</v>
      </c>
      <c r="F750" s="14">
        <f ca="1">(TRUNC(PRODUCT($E$12:$E749),16))</f>
        <v>1.06773543150115</v>
      </c>
      <c r="G750" s="14">
        <f t="shared" ca="1" si="218"/>
        <v>1.0648387450025101</v>
      </c>
      <c r="H750" s="14">
        <f t="shared" ca="1" si="210"/>
        <v>1.0027203099999999</v>
      </c>
      <c r="I750" s="13">
        <f t="shared" si="219"/>
        <v>5.0000000000000001E-3</v>
      </c>
      <c r="J750" s="35">
        <f t="shared" si="220"/>
        <v>44484</v>
      </c>
      <c r="K750" s="2">
        <f t="shared" si="221"/>
        <v>11</v>
      </c>
      <c r="L750" s="18">
        <f t="shared" si="222"/>
        <v>11</v>
      </c>
      <c r="M750" s="12">
        <f t="shared" si="211"/>
        <v>1.000217734</v>
      </c>
      <c r="N750" s="12">
        <f t="shared" ca="1" si="212"/>
        <v>1.0029386360000001</v>
      </c>
      <c r="O750" s="18">
        <f t="shared" si="223"/>
        <v>0</v>
      </c>
      <c r="P750" s="14">
        <f t="shared" ca="1" si="213"/>
        <v>2938.636</v>
      </c>
      <c r="Q750" s="21">
        <f t="shared" si="214"/>
        <v>0</v>
      </c>
      <c r="R750" s="14">
        <f t="shared" si="215"/>
        <v>0</v>
      </c>
      <c r="S750" s="4" t="str">
        <f t="shared" si="224"/>
        <v>A+J=</v>
      </c>
      <c r="T750" s="35">
        <f t="shared" si="225"/>
        <v>44851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3">
        <f t="shared" si="216"/>
        <v>44502</v>
      </c>
      <c r="B751" s="73">
        <f t="shared" ca="1" si="226"/>
        <v>1003251.906</v>
      </c>
      <c r="C751" s="7">
        <f t="shared" si="217"/>
        <v>1000000</v>
      </c>
      <c r="D751" s="13">
        <f ca="1">IF(A751&lt;$B$1,VLOOKUP(A751,[1]DI!$A$4:$B$15000,2,FALSE),0)</f>
        <v>0</v>
      </c>
      <c r="E751" s="14">
        <f t="shared" ca="1" si="209"/>
        <v>1</v>
      </c>
      <c r="F751" s="14">
        <f ca="1">(TRUNC(PRODUCT($E$12:$E750),16))</f>
        <v>1.0680478081789899</v>
      </c>
      <c r="G751" s="14">
        <f t="shared" ca="1" si="218"/>
        <v>1.0648387450025101</v>
      </c>
      <c r="H751" s="14">
        <f t="shared" ca="1" si="210"/>
        <v>1.0030136599999999</v>
      </c>
      <c r="I751" s="13">
        <f t="shared" si="219"/>
        <v>5.0000000000000001E-3</v>
      </c>
      <c r="J751" s="35">
        <f t="shared" si="220"/>
        <v>44484</v>
      </c>
      <c r="K751" s="2">
        <f t="shared" si="221"/>
        <v>11</v>
      </c>
      <c r="L751" s="18">
        <f t="shared" si="222"/>
        <v>12</v>
      </c>
      <c r="M751" s="12">
        <f t="shared" si="211"/>
        <v>1.0002375299999999</v>
      </c>
      <c r="N751" s="12">
        <f t="shared" ca="1" si="212"/>
        <v>1.003251906</v>
      </c>
      <c r="O751" s="18">
        <f t="shared" si="223"/>
        <v>0</v>
      </c>
      <c r="P751" s="14">
        <f t="shared" ca="1" si="213"/>
        <v>3251.9059999999999</v>
      </c>
      <c r="Q751" s="21">
        <f t="shared" si="214"/>
        <v>0</v>
      </c>
      <c r="R751" s="14">
        <f t="shared" si="215"/>
        <v>0</v>
      </c>
      <c r="S751" s="4" t="str">
        <f t="shared" si="224"/>
        <v>A+J=</v>
      </c>
      <c r="T751" s="35">
        <f t="shared" si="225"/>
        <v>44851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3">
        <f t="shared" si="216"/>
        <v>44503</v>
      </c>
      <c r="B752" s="73">
        <f t="shared" ca="1" si="226"/>
        <v>1003251.906</v>
      </c>
      <c r="C752" s="7">
        <f t="shared" si="217"/>
        <v>1000000</v>
      </c>
      <c r="D752" s="13">
        <f ca="1">IF(A752&lt;$B$1,VLOOKUP(A752,[1]DI!$A$4:$B$15000,2,FALSE),0)</f>
        <v>7.6499999999999999E-2</v>
      </c>
      <c r="E752" s="14">
        <f t="shared" ca="1" si="209"/>
        <v>1.0002925600000001</v>
      </c>
      <c r="F752" s="14">
        <f ca="1">(TRUNC(PRODUCT($E$12:$E751),16))</f>
        <v>1.0680478081789899</v>
      </c>
      <c r="G752" s="14">
        <f t="shared" ca="1" si="218"/>
        <v>1.0648387450025101</v>
      </c>
      <c r="H752" s="14">
        <f t="shared" ca="1" si="210"/>
        <v>1.0030136599999999</v>
      </c>
      <c r="I752" s="13">
        <f t="shared" si="219"/>
        <v>5.0000000000000001E-3</v>
      </c>
      <c r="J752" s="35">
        <f t="shared" si="220"/>
        <v>44484</v>
      </c>
      <c r="K752" s="2">
        <f t="shared" si="221"/>
        <v>12</v>
      </c>
      <c r="L752" s="18">
        <f t="shared" si="222"/>
        <v>12</v>
      </c>
      <c r="M752" s="12">
        <f t="shared" si="211"/>
        <v>1.0002375299999999</v>
      </c>
      <c r="N752" s="12">
        <f t="shared" ca="1" si="212"/>
        <v>1.003251906</v>
      </c>
      <c r="O752" s="18">
        <f t="shared" si="223"/>
        <v>0</v>
      </c>
      <c r="P752" s="14">
        <f t="shared" ca="1" si="213"/>
        <v>3251.9059999999999</v>
      </c>
      <c r="Q752" s="21">
        <f t="shared" si="214"/>
        <v>0</v>
      </c>
      <c r="R752" s="14">
        <f t="shared" si="215"/>
        <v>0</v>
      </c>
      <c r="S752" s="4" t="str">
        <f t="shared" si="224"/>
        <v>A+J=</v>
      </c>
      <c r="T752" s="35">
        <f t="shared" si="225"/>
        <v>44851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3">
        <f t="shared" si="216"/>
        <v>44504</v>
      </c>
      <c r="B753" s="73">
        <f t="shared" ca="1" si="226"/>
        <v>1003565.27799999</v>
      </c>
      <c r="C753" s="7">
        <f t="shared" si="217"/>
        <v>1000000</v>
      </c>
      <c r="D753" s="13">
        <f ca="1">IF(A753&lt;$B$1,VLOOKUP(A753,[1]DI!$A$4:$B$15000,2,FALSE),0)</f>
        <v>7.6499999999999999E-2</v>
      </c>
      <c r="E753" s="14">
        <f t="shared" ca="1" si="209"/>
        <v>1.0002925600000001</v>
      </c>
      <c r="F753" s="14">
        <f ca="1">(TRUNC(PRODUCT($E$12:$E752),16))</f>
        <v>1.06836027624575</v>
      </c>
      <c r="G753" s="14">
        <f t="shared" ca="1" si="218"/>
        <v>1.0648387450025101</v>
      </c>
      <c r="H753" s="14">
        <f t="shared" ca="1" si="210"/>
        <v>1.0033071</v>
      </c>
      <c r="I753" s="13">
        <f t="shared" si="219"/>
        <v>5.0000000000000001E-3</v>
      </c>
      <c r="J753" s="35">
        <f t="shared" si="220"/>
        <v>44484</v>
      </c>
      <c r="K753" s="2">
        <f t="shared" si="221"/>
        <v>13</v>
      </c>
      <c r="L753" s="18">
        <f t="shared" si="222"/>
        <v>13</v>
      </c>
      <c r="M753" s="12">
        <f t="shared" si="211"/>
        <v>1.0002573269999999</v>
      </c>
      <c r="N753" s="12">
        <f t="shared" ca="1" si="212"/>
        <v>1.0035652779999999</v>
      </c>
      <c r="O753" s="18">
        <f t="shared" si="223"/>
        <v>0</v>
      </c>
      <c r="P753" s="14">
        <f t="shared" ca="1" si="213"/>
        <v>3565.2779999899999</v>
      </c>
      <c r="Q753" s="21">
        <f t="shared" si="214"/>
        <v>0</v>
      </c>
      <c r="R753" s="14">
        <f t="shared" si="215"/>
        <v>0</v>
      </c>
      <c r="S753" s="4" t="str">
        <f t="shared" si="224"/>
        <v>A+J=</v>
      </c>
      <c r="T753" s="35">
        <f t="shared" si="225"/>
        <v>44851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3">
        <f t="shared" si="216"/>
        <v>44505</v>
      </c>
      <c r="B754" s="73">
        <f t="shared" ca="1" si="226"/>
        <v>1003878.752</v>
      </c>
      <c r="C754" s="7">
        <f t="shared" si="217"/>
        <v>1000000</v>
      </c>
      <c r="D754" s="13">
        <f ca="1">IF(A754&lt;$B$1,VLOOKUP(A754,[1]DI!$A$4:$B$15000,2,FALSE),0)</f>
        <v>7.6499999999999999E-2</v>
      </c>
      <c r="E754" s="14">
        <f t="shared" ca="1" si="209"/>
        <v>1.0002925600000001</v>
      </c>
      <c r="F754" s="14">
        <f ca="1">(TRUNC(PRODUCT($E$12:$E753),16))</f>
        <v>1.0686728357281701</v>
      </c>
      <c r="G754" s="14">
        <f t="shared" ca="1" si="218"/>
        <v>1.0648387450025101</v>
      </c>
      <c r="H754" s="14">
        <f t="shared" ca="1" si="210"/>
        <v>1.00360063</v>
      </c>
      <c r="I754" s="13">
        <f t="shared" si="219"/>
        <v>5.0000000000000001E-3</v>
      </c>
      <c r="J754" s="35">
        <f t="shared" si="220"/>
        <v>44484</v>
      </c>
      <c r="K754" s="2">
        <f t="shared" si="221"/>
        <v>14</v>
      </c>
      <c r="L754" s="18">
        <f t="shared" si="222"/>
        <v>14</v>
      </c>
      <c r="M754" s="12">
        <f t="shared" si="211"/>
        <v>1.0002771239999999</v>
      </c>
      <c r="N754" s="12">
        <f t="shared" ca="1" si="212"/>
        <v>1.0038787520000001</v>
      </c>
      <c r="O754" s="18">
        <f t="shared" si="223"/>
        <v>0</v>
      </c>
      <c r="P754" s="14">
        <f t="shared" ca="1" si="213"/>
        <v>3878.752</v>
      </c>
      <c r="Q754" s="21">
        <f t="shared" si="214"/>
        <v>0</v>
      </c>
      <c r="R754" s="14">
        <f t="shared" si="215"/>
        <v>0</v>
      </c>
      <c r="S754" s="4" t="str">
        <f t="shared" si="224"/>
        <v>A+J=</v>
      </c>
      <c r="T754" s="35">
        <f t="shared" si="225"/>
        <v>44851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3">
        <f t="shared" si="216"/>
        <v>44506</v>
      </c>
      <c r="B755" s="73">
        <f t="shared" ca="1" si="226"/>
        <v>1004192.318</v>
      </c>
      <c r="C755" s="7">
        <f t="shared" si="217"/>
        <v>1000000</v>
      </c>
      <c r="D755" s="13">
        <f ca="1">IF(A755&lt;$B$1,VLOOKUP(A755,[1]DI!$A$4:$B$15000,2,FALSE),0)</f>
        <v>0</v>
      </c>
      <c r="E755" s="14">
        <f t="shared" ca="1" si="209"/>
        <v>1</v>
      </c>
      <c r="F755" s="14">
        <f ca="1">(TRUNC(PRODUCT($E$12:$E754),16))</f>
        <v>1.06898548665299</v>
      </c>
      <c r="G755" s="14">
        <f t="shared" ca="1" si="218"/>
        <v>1.0648387450025101</v>
      </c>
      <c r="H755" s="14">
        <f t="shared" ca="1" si="210"/>
        <v>1.0038942399999999</v>
      </c>
      <c r="I755" s="13">
        <f t="shared" si="219"/>
        <v>5.0000000000000001E-3</v>
      </c>
      <c r="J755" s="35">
        <f t="shared" si="220"/>
        <v>44484</v>
      </c>
      <c r="K755" s="2">
        <f t="shared" si="221"/>
        <v>14</v>
      </c>
      <c r="L755" s="18">
        <f t="shared" si="222"/>
        <v>15</v>
      </c>
      <c r="M755" s="12">
        <f t="shared" si="211"/>
        <v>1.000296922</v>
      </c>
      <c r="N755" s="12">
        <f t="shared" ca="1" si="212"/>
        <v>1.0041923180000001</v>
      </c>
      <c r="O755" s="18">
        <f t="shared" si="223"/>
        <v>0</v>
      </c>
      <c r="P755" s="14">
        <f t="shared" ca="1" si="213"/>
        <v>4192.3180000000002</v>
      </c>
      <c r="Q755" s="21">
        <f t="shared" si="214"/>
        <v>0</v>
      </c>
      <c r="R755" s="14">
        <f t="shared" si="215"/>
        <v>0</v>
      </c>
      <c r="S755" s="4" t="str">
        <f t="shared" si="224"/>
        <v>A+J=</v>
      </c>
      <c r="T755" s="35">
        <f t="shared" si="225"/>
        <v>44851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3">
        <f t="shared" si="216"/>
        <v>44507</v>
      </c>
      <c r="B756" s="73">
        <f t="shared" ca="1" si="226"/>
        <v>1004192.318</v>
      </c>
      <c r="C756" s="7">
        <f t="shared" si="217"/>
        <v>1000000</v>
      </c>
      <c r="D756" s="13">
        <f ca="1">IF(A756&lt;$B$1,VLOOKUP(A756,[1]DI!$A$4:$B$15000,2,FALSE),0)</f>
        <v>0</v>
      </c>
      <c r="E756" s="14">
        <f t="shared" ca="1" si="209"/>
        <v>1</v>
      </c>
      <c r="F756" s="14">
        <f ca="1">(TRUNC(PRODUCT($E$12:$E755),16))</f>
        <v>1.06898548665299</v>
      </c>
      <c r="G756" s="14">
        <f t="shared" ca="1" si="218"/>
        <v>1.0648387450025101</v>
      </c>
      <c r="H756" s="14">
        <f t="shared" ca="1" si="210"/>
        <v>1.0038942399999999</v>
      </c>
      <c r="I756" s="13">
        <f t="shared" si="219"/>
        <v>5.0000000000000001E-3</v>
      </c>
      <c r="J756" s="35">
        <f t="shared" si="220"/>
        <v>44484</v>
      </c>
      <c r="K756" s="2">
        <f t="shared" si="221"/>
        <v>14</v>
      </c>
      <c r="L756" s="18">
        <f t="shared" si="222"/>
        <v>15</v>
      </c>
      <c r="M756" s="12">
        <f t="shared" si="211"/>
        <v>1.000296922</v>
      </c>
      <c r="N756" s="12">
        <f t="shared" ca="1" si="212"/>
        <v>1.0041923180000001</v>
      </c>
      <c r="O756" s="18">
        <f t="shared" si="223"/>
        <v>0</v>
      </c>
      <c r="P756" s="14">
        <f t="shared" ca="1" si="213"/>
        <v>4192.3180000000002</v>
      </c>
      <c r="Q756" s="21">
        <f t="shared" si="214"/>
        <v>0</v>
      </c>
      <c r="R756" s="14">
        <f t="shared" si="215"/>
        <v>0</v>
      </c>
      <c r="S756" s="4" t="str">
        <f t="shared" si="224"/>
        <v>A+J=</v>
      </c>
      <c r="T756" s="35">
        <f t="shared" si="225"/>
        <v>44851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3">
        <f t="shared" si="216"/>
        <v>44508</v>
      </c>
      <c r="B757" s="73">
        <f t="shared" ca="1" si="226"/>
        <v>1004192.318</v>
      </c>
      <c r="C757" s="7">
        <f t="shared" si="217"/>
        <v>1000000</v>
      </c>
      <c r="D757" s="13">
        <f ca="1">IF(A757&lt;$B$1,VLOOKUP(A757,[1]DI!$A$4:$B$15000,2,FALSE),0)</f>
        <v>7.6499999999999999E-2</v>
      </c>
      <c r="E757" s="14">
        <f t="shared" ca="1" si="209"/>
        <v>1.0002925600000001</v>
      </c>
      <c r="F757" s="14">
        <f ca="1">(TRUNC(PRODUCT($E$12:$E756),16))</f>
        <v>1.06898548665299</v>
      </c>
      <c r="G757" s="14">
        <f t="shared" ca="1" si="218"/>
        <v>1.0648387450025101</v>
      </c>
      <c r="H757" s="14">
        <f t="shared" ca="1" si="210"/>
        <v>1.0038942399999999</v>
      </c>
      <c r="I757" s="13">
        <f t="shared" si="219"/>
        <v>5.0000000000000001E-3</v>
      </c>
      <c r="J757" s="35">
        <f t="shared" si="220"/>
        <v>44484</v>
      </c>
      <c r="K757" s="2">
        <f t="shared" si="221"/>
        <v>15</v>
      </c>
      <c r="L757" s="18">
        <f t="shared" si="222"/>
        <v>15</v>
      </c>
      <c r="M757" s="12">
        <f t="shared" si="211"/>
        <v>1.000296922</v>
      </c>
      <c r="N757" s="12">
        <f t="shared" ca="1" si="212"/>
        <v>1.0041923180000001</v>
      </c>
      <c r="O757" s="18">
        <f t="shared" si="223"/>
        <v>0</v>
      </c>
      <c r="P757" s="14">
        <f t="shared" ca="1" si="213"/>
        <v>4192.3180000000002</v>
      </c>
      <c r="Q757" s="21">
        <f t="shared" si="214"/>
        <v>0</v>
      </c>
      <c r="R757" s="14">
        <f t="shared" si="215"/>
        <v>0</v>
      </c>
      <c r="S757" s="4" t="str">
        <f t="shared" si="224"/>
        <v>A+J=</v>
      </c>
      <c r="T757" s="35">
        <f t="shared" si="225"/>
        <v>44851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3">
        <f t="shared" si="216"/>
        <v>44509</v>
      </c>
      <c r="B758" s="73">
        <f t="shared" ca="1" si="226"/>
        <v>1004505.98499999</v>
      </c>
      <c r="C758" s="7">
        <f t="shared" si="217"/>
        <v>1000000</v>
      </c>
      <c r="D758" s="13">
        <f ca="1">IF(A758&lt;$B$1,VLOOKUP(A758,[1]DI!$A$4:$B$15000,2,FALSE),0)</f>
        <v>7.6499999999999999E-2</v>
      </c>
      <c r="E758" s="14">
        <f t="shared" ca="1" si="209"/>
        <v>1.0002925600000001</v>
      </c>
      <c r="F758" s="14">
        <f ca="1">(TRUNC(PRODUCT($E$12:$E757),16))</f>
        <v>1.0692982290469699</v>
      </c>
      <c r="G758" s="14">
        <f t="shared" ca="1" si="218"/>
        <v>1.0648387450025101</v>
      </c>
      <c r="H758" s="14">
        <f t="shared" ca="1" si="210"/>
        <v>1.00418794</v>
      </c>
      <c r="I758" s="13">
        <f t="shared" si="219"/>
        <v>5.0000000000000001E-3</v>
      </c>
      <c r="J758" s="35">
        <f t="shared" si="220"/>
        <v>44484</v>
      </c>
      <c r="K758" s="2">
        <f t="shared" si="221"/>
        <v>16</v>
      </c>
      <c r="L758" s="18">
        <f t="shared" si="222"/>
        <v>16</v>
      </c>
      <c r="M758" s="12">
        <f t="shared" si="211"/>
        <v>1.000316719</v>
      </c>
      <c r="N758" s="12">
        <f t="shared" ca="1" si="212"/>
        <v>1.004505985</v>
      </c>
      <c r="O758" s="18">
        <f t="shared" si="223"/>
        <v>0</v>
      </c>
      <c r="P758" s="14">
        <f t="shared" ca="1" si="213"/>
        <v>4505.9849999899998</v>
      </c>
      <c r="Q758" s="21">
        <f t="shared" si="214"/>
        <v>0</v>
      </c>
      <c r="R758" s="14">
        <f t="shared" si="215"/>
        <v>0</v>
      </c>
      <c r="S758" s="4" t="str">
        <f t="shared" si="224"/>
        <v>A+J=</v>
      </c>
      <c r="T758" s="35">
        <f t="shared" si="225"/>
        <v>44851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3">
        <f t="shared" si="216"/>
        <v>44510</v>
      </c>
      <c r="B759" s="73">
        <f t="shared" ca="1" si="226"/>
        <v>1004819.7560000001</v>
      </c>
      <c r="C759" s="7">
        <f t="shared" si="217"/>
        <v>1000000</v>
      </c>
      <c r="D759" s="13">
        <f ca="1">IF(A759&lt;$B$1,VLOOKUP(A759,[1]DI!$A$4:$B$15000,2,FALSE),0)</f>
        <v>7.6499999999999999E-2</v>
      </c>
      <c r="E759" s="14">
        <f t="shared" ca="1" si="209"/>
        <v>1.0002925600000001</v>
      </c>
      <c r="F759" s="14">
        <f ca="1">(TRUNC(PRODUCT($E$12:$E758),16))</f>
        <v>1.06961106293686</v>
      </c>
      <c r="G759" s="14">
        <f t="shared" ca="1" si="218"/>
        <v>1.0648387450025101</v>
      </c>
      <c r="H759" s="14">
        <f t="shared" ca="1" si="210"/>
        <v>1.00448173</v>
      </c>
      <c r="I759" s="13">
        <f t="shared" si="219"/>
        <v>5.0000000000000001E-3</v>
      </c>
      <c r="J759" s="35">
        <f t="shared" si="220"/>
        <v>44484</v>
      </c>
      <c r="K759" s="2">
        <f t="shared" si="221"/>
        <v>17</v>
      </c>
      <c r="L759" s="18">
        <f t="shared" si="222"/>
        <v>17</v>
      </c>
      <c r="M759" s="12">
        <f t="shared" si="211"/>
        <v>1.0003365179999999</v>
      </c>
      <c r="N759" s="12">
        <f t="shared" ca="1" si="212"/>
        <v>1.0048197560000001</v>
      </c>
      <c r="O759" s="18">
        <f t="shared" si="223"/>
        <v>0</v>
      </c>
      <c r="P759" s="14">
        <f t="shared" ca="1" si="213"/>
        <v>4819.7560000000003</v>
      </c>
      <c r="Q759" s="21">
        <f t="shared" si="214"/>
        <v>0</v>
      </c>
      <c r="R759" s="14">
        <f t="shared" si="215"/>
        <v>0</v>
      </c>
      <c r="S759" s="4" t="str">
        <f t="shared" si="224"/>
        <v>A+J=</v>
      </c>
      <c r="T759" s="35">
        <f t="shared" si="225"/>
        <v>44851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3">
        <f t="shared" si="216"/>
        <v>44511</v>
      </c>
      <c r="B760" s="73">
        <f t="shared" ca="1" si="226"/>
        <v>1005133.61799999</v>
      </c>
      <c r="C760" s="7">
        <f t="shared" si="217"/>
        <v>1000000</v>
      </c>
      <c r="D760" s="13">
        <f ca="1">IF(A760&lt;$B$1,VLOOKUP(A760,[1]DI!$A$4:$B$15000,2,FALSE),0)</f>
        <v>7.6499999999999999E-2</v>
      </c>
      <c r="E760" s="14">
        <f t="shared" ca="1" si="209"/>
        <v>1.0002925600000001</v>
      </c>
      <c r="F760" s="14">
        <f ca="1">(TRUNC(PRODUCT($E$12:$E759),16))</f>
        <v>1.06992398834943</v>
      </c>
      <c r="G760" s="14">
        <f t="shared" ca="1" si="218"/>
        <v>1.0648387450025101</v>
      </c>
      <c r="H760" s="14">
        <f t="shared" ca="1" si="210"/>
        <v>1.0047756000000001</v>
      </c>
      <c r="I760" s="13">
        <f t="shared" si="219"/>
        <v>5.0000000000000001E-3</v>
      </c>
      <c r="J760" s="35">
        <f t="shared" si="220"/>
        <v>44484</v>
      </c>
      <c r="K760" s="2">
        <f t="shared" si="221"/>
        <v>18</v>
      </c>
      <c r="L760" s="18">
        <f t="shared" si="222"/>
        <v>18</v>
      </c>
      <c r="M760" s="12">
        <f t="shared" si="211"/>
        <v>1.000356316</v>
      </c>
      <c r="N760" s="12">
        <f t="shared" ca="1" si="212"/>
        <v>1.0051336179999999</v>
      </c>
      <c r="O760" s="18">
        <f t="shared" si="223"/>
        <v>0</v>
      </c>
      <c r="P760" s="14">
        <f t="shared" ca="1" si="213"/>
        <v>5133.6179999899996</v>
      </c>
      <c r="Q760" s="21">
        <f t="shared" si="214"/>
        <v>0</v>
      </c>
      <c r="R760" s="14">
        <f t="shared" si="215"/>
        <v>0</v>
      </c>
      <c r="S760" s="4" t="str">
        <f t="shared" si="224"/>
        <v>A+J=</v>
      </c>
      <c r="T760" s="35">
        <f t="shared" si="225"/>
        <v>44851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3">
        <f t="shared" si="216"/>
        <v>44512</v>
      </c>
      <c r="B761" s="73">
        <f t="shared" ca="1" si="226"/>
        <v>1005447.583</v>
      </c>
      <c r="C761" s="7">
        <f t="shared" si="217"/>
        <v>1000000</v>
      </c>
      <c r="D761" s="13">
        <f ca="1">IF(A761&lt;$B$1,VLOOKUP(A761,[1]DI!$A$4:$B$15000,2,FALSE),0)</f>
        <v>7.6499999999999999E-2</v>
      </c>
      <c r="E761" s="14">
        <f t="shared" ca="1" si="209"/>
        <v>1.0002925600000001</v>
      </c>
      <c r="F761" s="14">
        <f ca="1">(TRUNC(PRODUCT($E$12:$E760),16))</f>
        <v>1.07023700531146</v>
      </c>
      <c r="G761" s="14">
        <f t="shared" ca="1" si="218"/>
        <v>1.0648387450025101</v>
      </c>
      <c r="H761" s="14">
        <f t="shared" ca="1" si="210"/>
        <v>1.0050695599999999</v>
      </c>
      <c r="I761" s="13">
        <f t="shared" si="219"/>
        <v>5.0000000000000001E-3</v>
      </c>
      <c r="J761" s="35">
        <f t="shared" si="220"/>
        <v>44484</v>
      </c>
      <c r="K761" s="2">
        <f t="shared" si="221"/>
        <v>19</v>
      </c>
      <c r="L761" s="18">
        <f t="shared" si="222"/>
        <v>19</v>
      </c>
      <c r="M761" s="12">
        <f t="shared" si="211"/>
        <v>1.000376116</v>
      </c>
      <c r="N761" s="12">
        <f t="shared" ca="1" si="212"/>
        <v>1.005447583</v>
      </c>
      <c r="O761" s="18">
        <f t="shared" si="223"/>
        <v>0</v>
      </c>
      <c r="P761" s="14">
        <f t="shared" ca="1" si="213"/>
        <v>5447.5829999999996</v>
      </c>
      <c r="Q761" s="21">
        <f t="shared" si="214"/>
        <v>0</v>
      </c>
      <c r="R761" s="14">
        <f t="shared" si="215"/>
        <v>0</v>
      </c>
      <c r="S761" s="4" t="str">
        <f t="shared" si="224"/>
        <v>A+J=</v>
      </c>
      <c r="T761" s="35">
        <f t="shared" si="225"/>
        <v>44851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3">
        <f t="shared" si="216"/>
        <v>44513</v>
      </c>
      <c r="B762" s="73">
        <f t="shared" ca="1" si="226"/>
        <v>1005761.63899999</v>
      </c>
      <c r="C762" s="7">
        <f t="shared" si="217"/>
        <v>1000000</v>
      </c>
      <c r="D762" s="13">
        <f ca="1">IF(A762&lt;$B$1,VLOOKUP(A762,[1]DI!$A$4:$B$15000,2,FALSE),0)</f>
        <v>0</v>
      </c>
      <c r="E762" s="14">
        <f t="shared" ca="1" si="209"/>
        <v>1</v>
      </c>
      <c r="F762" s="14">
        <f ca="1">(TRUNC(PRODUCT($E$12:$E761),16))</f>
        <v>1.07055011384974</v>
      </c>
      <c r="G762" s="14">
        <f t="shared" ca="1" si="218"/>
        <v>1.0648387450025101</v>
      </c>
      <c r="H762" s="14">
        <f t="shared" ca="1" si="210"/>
        <v>1.0053635999999999</v>
      </c>
      <c r="I762" s="13">
        <f t="shared" si="219"/>
        <v>5.0000000000000001E-3</v>
      </c>
      <c r="J762" s="35">
        <f t="shared" si="220"/>
        <v>44484</v>
      </c>
      <c r="K762" s="2">
        <f t="shared" si="221"/>
        <v>19</v>
      </c>
      <c r="L762" s="18">
        <f t="shared" si="222"/>
        <v>20</v>
      </c>
      <c r="M762" s="12">
        <f t="shared" si="211"/>
        <v>1.0003959149999999</v>
      </c>
      <c r="N762" s="12">
        <f t="shared" ca="1" si="212"/>
        <v>1.0057616389999999</v>
      </c>
      <c r="O762" s="18">
        <f t="shared" si="223"/>
        <v>0</v>
      </c>
      <c r="P762" s="14">
        <f t="shared" ca="1" si="213"/>
        <v>5761.6389999900002</v>
      </c>
      <c r="Q762" s="21">
        <f t="shared" si="214"/>
        <v>0</v>
      </c>
      <c r="R762" s="14">
        <f t="shared" si="215"/>
        <v>0</v>
      </c>
      <c r="S762" s="4" t="str">
        <f t="shared" si="224"/>
        <v>A+J=</v>
      </c>
      <c r="T762" s="35">
        <f t="shared" si="225"/>
        <v>44851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3">
        <f t="shared" si="216"/>
        <v>44514</v>
      </c>
      <c r="B763" s="73">
        <f t="shared" ca="1" si="226"/>
        <v>1005761.63899999</v>
      </c>
      <c r="C763" s="7">
        <f t="shared" si="217"/>
        <v>1000000</v>
      </c>
      <c r="D763" s="13">
        <f ca="1">IF(A763&lt;$B$1,VLOOKUP(A763,[1]DI!$A$4:$B$15000,2,FALSE),0)</f>
        <v>0</v>
      </c>
      <c r="E763" s="14">
        <f t="shared" ca="1" si="209"/>
        <v>1</v>
      </c>
      <c r="F763" s="14">
        <f ca="1">(TRUNC(PRODUCT($E$12:$E762),16))</f>
        <v>1.07055011384974</v>
      </c>
      <c r="G763" s="14">
        <f t="shared" ca="1" si="218"/>
        <v>1.0648387450025101</v>
      </c>
      <c r="H763" s="14">
        <f t="shared" ca="1" si="210"/>
        <v>1.0053635999999999</v>
      </c>
      <c r="I763" s="13">
        <f t="shared" si="219"/>
        <v>5.0000000000000001E-3</v>
      </c>
      <c r="J763" s="35">
        <f t="shared" si="220"/>
        <v>44484</v>
      </c>
      <c r="K763" s="2">
        <f t="shared" si="221"/>
        <v>19</v>
      </c>
      <c r="L763" s="18">
        <f t="shared" si="222"/>
        <v>20</v>
      </c>
      <c r="M763" s="12">
        <f t="shared" si="211"/>
        <v>1.0003959149999999</v>
      </c>
      <c r="N763" s="12">
        <f t="shared" ca="1" si="212"/>
        <v>1.0057616389999999</v>
      </c>
      <c r="O763" s="18">
        <f t="shared" si="223"/>
        <v>0</v>
      </c>
      <c r="P763" s="14">
        <f t="shared" ca="1" si="213"/>
        <v>5761.6389999900002</v>
      </c>
      <c r="Q763" s="21">
        <f t="shared" si="214"/>
        <v>0</v>
      </c>
      <c r="R763" s="14">
        <f t="shared" si="215"/>
        <v>0</v>
      </c>
      <c r="S763" s="4" t="str">
        <f t="shared" si="224"/>
        <v>A+J=</v>
      </c>
      <c r="T763" s="35">
        <f t="shared" si="225"/>
        <v>44851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3">
        <f t="shared" si="216"/>
        <v>44515</v>
      </c>
      <c r="B764" s="73">
        <f t="shared" ca="1" si="226"/>
        <v>1005761.63899999</v>
      </c>
      <c r="C764" s="7">
        <f t="shared" si="217"/>
        <v>1000000</v>
      </c>
      <c r="D764" s="13">
        <f ca="1">IF(A764&lt;$B$1,VLOOKUP(A764,[1]DI!$A$4:$B$15000,2,FALSE),0)</f>
        <v>0</v>
      </c>
      <c r="E764" s="14">
        <f t="shared" ca="1" si="209"/>
        <v>1</v>
      </c>
      <c r="F764" s="14">
        <f ca="1">(TRUNC(PRODUCT($E$12:$E763),16))</f>
        <v>1.07055011384974</v>
      </c>
      <c r="G764" s="14">
        <f t="shared" ca="1" si="218"/>
        <v>1.0648387450025101</v>
      </c>
      <c r="H764" s="14">
        <f t="shared" ca="1" si="210"/>
        <v>1.0053635999999999</v>
      </c>
      <c r="I764" s="13">
        <f t="shared" si="219"/>
        <v>5.0000000000000001E-3</v>
      </c>
      <c r="J764" s="35">
        <f t="shared" si="220"/>
        <v>44484</v>
      </c>
      <c r="K764" s="2">
        <f t="shared" si="221"/>
        <v>19</v>
      </c>
      <c r="L764" s="18">
        <f t="shared" si="222"/>
        <v>20</v>
      </c>
      <c r="M764" s="12">
        <f t="shared" si="211"/>
        <v>1.0003959149999999</v>
      </c>
      <c r="N764" s="12">
        <f t="shared" ca="1" si="212"/>
        <v>1.0057616389999999</v>
      </c>
      <c r="O764" s="18">
        <f t="shared" si="223"/>
        <v>0</v>
      </c>
      <c r="P764" s="14">
        <f t="shared" ca="1" si="213"/>
        <v>5761.6389999900002</v>
      </c>
      <c r="Q764" s="21">
        <f t="shared" si="214"/>
        <v>0</v>
      </c>
      <c r="R764" s="14">
        <f t="shared" si="215"/>
        <v>0</v>
      </c>
      <c r="S764" s="4" t="str">
        <f t="shared" si="224"/>
        <v>A+J=</v>
      </c>
      <c r="T764" s="35">
        <f t="shared" si="225"/>
        <v>44851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3">
        <f t="shared" si="216"/>
        <v>44516</v>
      </c>
      <c r="B765" s="73">
        <f t="shared" ca="1" si="226"/>
        <v>1005761.63899999</v>
      </c>
      <c r="C765" s="7">
        <f t="shared" si="217"/>
        <v>1000000</v>
      </c>
      <c r="D765" s="13">
        <f ca="1">IF(A765&lt;$B$1,VLOOKUP(A765,[1]DI!$A$4:$B$15000,2,FALSE),0)</f>
        <v>7.6499999999999999E-2</v>
      </c>
      <c r="E765" s="14">
        <f t="shared" ca="1" si="209"/>
        <v>1.0002925600000001</v>
      </c>
      <c r="F765" s="14">
        <f ca="1">(TRUNC(PRODUCT($E$12:$E764),16))</f>
        <v>1.07055011384974</v>
      </c>
      <c r="G765" s="14">
        <f t="shared" ca="1" si="218"/>
        <v>1.0648387450025101</v>
      </c>
      <c r="H765" s="14">
        <f t="shared" ca="1" si="210"/>
        <v>1.0053635999999999</v>
      </c>
      <c r="I765" s="13">
        <f t="shared" si="219"/>
        <v>5.0000000000000001E-3</v>
      </c>
      <c r="J765" s="35">
        <f t="shared" si="220"/>
        <v>44484</v>
      </c>
      <c r="K765" s="2">
        <f t="shared" si="221"/>
        <v>20</v>
      </c>
      <c r="L765" s="18">
        <f t="shared" si="222"/>
        <v>20</v>
      </c>
      <c r="M765" s="12">
        <f t="shared" si="211"/>
        <v>1.0003959149999999</v>
      </c>
      <c r="N765" s="12">
        <f t="shared" ca="1" si="212"/>
        <v>1.0057616389999999</v>
      </c>
      <c r="O765" s="18">
        <f t="shared" si="223"/>
        <v>0</v>
      </c>
      <c r="P765" s="14">
        <f t="shared" ca="1" si="213"/>
        <v>5761.6389999900002</v>
      </c>
      <c r="Q765" s="21">
        <f t="shared" si="214"/>
        <v>0</v>
      </c>
      <c r="R765" s="14">
        <f t="shared" si="215"/>
        <v>0</v>
      </c>
      <c r="S765" s="4" t="str">
        <f t="shared" si="224"/>
        <v>A+J=</v>
      </c>
      <c r="T765" s="35">
        <f t="shared" si="225"/>
        <v>44851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3">
        <f t="shared" si="216"/>
        <v>44517</v>
      </c>
      <c r="B766" s="73">
        <f t="shared" ca="1" si="226"/>
        <v>1006075.797</v>
      </c>
      <c r="C766" s="7">
        <f t="shared" si="217"/>
        <v>1000000</v>
      </c>
      <c r="D766" s="13">
        <f ca="1">IF(A766&lt;$B$1,VLOOKUP(A766,[1]DI!$A$4:$B$15000,2,FALSE),0)</f>
        <v>7.6499999999999999E-2</v>
      </c>
      <c r="E766" s="14">
        <f t="shared" ca="1" si="209"/>
        <v>1.0002925600000001</v>
      </c>
      <c r="F766" s="14">
        <f ca="1">(TRUNC(PRODUCT($E$12:$E765),16))</f>
        <v>1.07086331399104</v>
      </c>
      <c r="G766" s="14">
        <f t="shared" ca="1" si="218"/>
        <v>1.0648387450025101</v>
      </c>
      <c r="H766" s="14">
        <f t="shared" ca="1" si="210"/>
        <v>1.00565773</v>
      </c>
      <c r="I766" s="13">
        <f t="shared" si="219"/>
        <v>5.0000000000000001E-3</v>
      </c>
      <c r="J766" s="35">
        <f t="shared" si="220"/>
        <v>44484</v>
      </c>
      <c r="K766" s="2">
        <f t="shared" si="221"/>
        <v>21</v>
      </c>
      <c r="L766" s="18">
        <f t="shared" si="222"/>
        <v>21</v>
      </c>
      <c r="M766" s="12">
        <f t="shared" si="211"/>
        <v>1.0004157149999999</v>
      </c>
      <c r="N766" s="12">
        <f t="shared" ca="1" si="212"/>
        <v>1.006075797</v>
      </c>
      <c r="O766" s="18">
        <f t="shared" si="223"/>
        <v>0</v>
      </c>
      <c r="P766" s="14">
        <f t="shared" ca="1" si="213"/>
        <v>6075.7969999999996</v>
      </c>
      <c r="Q766" s="21">
        <f t="shared" si="214"/>
        <v>0</v>
      </c>
      <c r="R766" s="14">
        <f t="shared" si="215"/>
        <v>0</v>
      </c>
      <c r="S766" s="4" t="str">
        <f t="shared" si="224"/>
        <v>A+J=</v>
      </c>
      <c r="T766" s="35">
        <f t="shared" si="225"/>
        <v>44851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3">
        <f t="shared" si="216"/>
        <v>44518</v>
      </c>
      <c r="B767" s="73">
        <f t="shared" ca="1" si="226"/>
        <v>1006390.047</v>
      </c>
      <c r="C767" s="7">
        <f t="shared" si="217"/>
        <v>1000000</v>
      </c>
      <c r="D767" s="13">
        <f ca="1">IF(A767&lt;$B$1,VLOOKUP(A767,[1]DI!$A$4:$B$15000,2,FALSE),0)</f>
        <v>7.6499999999999999E-2</v>
      </c>
      <c r="E767" s="14">
        <f t="shared" ca="1" si="209"/>
        <v>1.0002925600000001</v>
      </c>
      <c r="F767" s="14">
        <f ca="1">(TRUNC(PRODUCT($E$12:$E766),16))</f>
        <v>1.0711766057621901</v>
      </c>
      <c r="G767" s="14">
        <f t="shared" ca="1" si="218"/>
        <v>1.0648387450025101</v>
      </c>
      <c r="H767" s="14">
        <f t="shared" ca="1" si="210"/>
        <v>1.0059519400000001</v>
      </c>
      <c r="I767" s="13">
        <f t="shared" si="219"/>
        <v>5.0000000000000001E-3</v>
      </c>
      <c r="J767" s="35">
        <f t="shared" si="220"/>
        <v>44484</v>
      </c>
      <c r="K767" s="2">
        <f t="shared" si="221"/>
        <v>22</v>
      </c>
      <c r="L767" s="18">
        <f t="shared" si="222"/>
        <v>22</v>
      </c>
      <c r="M767" s="12">
        <f t="shared" si="211"/>
        <v>1.0004355149999999</v>
      </c>
      <c r="N767" s="12">
        <f t="shared" ca="1" si="212"/>
        <v>1.006390047</v>
      </c>
      <c r="O767" s="18">
        <f t="shared" si="223"/>
        <v>0</v>
      </c>
      <c r="P767" s="14">
        <f t="shared" ca="1" si="213"/>
        <v>6390.0469999999996</v>
      </c>
      <c r="Q767" s="21">
        <f t="shared" si="214"/>
        <v>0</v>
      </c>
      <c r="R767" s="14">
        <f t="shared" si="215"/>
        <v>0</v>
      </c>
      <c r="S767" s="4" t="str">
        <f t="shared" si="224"/>
        <v>A+J=</v>
      </c>
      <c r="T767" s="35">
        <f t="shared" si="225"/>
        <v>44851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3">
        <f t="shared" si="216"/>
        <v>44519</v>
      </c>
      <c r="B768" s="73">
        <f t="shared" ca="1" si="226"/>
        <v>1006704.40999999</v>
      </c>
      <c r="C768" s="7">
        <f t="shared" si="217"/>
        <v>1000000</v>
      </c>
      <c r="D768" s="13">
        <f ca="1">IF(A768&lt;$B$1,VLOOKUP(A768,[1]DI!$A$4:$B$15000,2,FALSE),0)</f>
        <v>7.6499999999999999E-2</v>
      </c>
      <c r="E768" s="14">
        <f t="shared" ca="1" si="209"/>
        <v>1.0002925600000001</v>
      </c>
      <c r="F768" s="14">
        <f ca="1">(TRUNC(PRODUCT($E$12:$E767),16))</f>
        <v>1.0714899891899701</v>
      </c>
      <c r="G768" s="14">
        <f t="shared" ca="1" si="218"/>
        <v>1.0648387450025101</v>
      </c>
      <c r="H768" s="14">
        <f t="shared" ca="1" si="210"/>
        <v>1.00624625</v>
      </c>
      <c r="I768" s="13">
        <f t="shared" si="219"/>
        <v>5.0000000000000001E-3</v>
      </c>
      <c r="J768" s="35">
        <f t="shared" si="220"/>
        <v>44484</v>
      </c>
      <c r="K768" s="2">
        <f t="shared" si="221"/>
        <v>23</v>
      </c>
      <c r="L768" s="18">
        <f t="shared" si="222"/>
        <v>23</v>
      </c>
      <c r="M768" s="12">
        <f t="shared" si="211"/>
        <v>1.000455316</v>
      </c>
      <c r="N768" s="12">
        <f t="shared" ca="1" si="212"/>
        <v>1.00670441</v>
      </c>
      <c r="O768" s="18">
        <f t="shared" si="223"/>
        <v>0</v>
      </c>
      <c r="P768" s="14">
        <f t="shared" ca="1" si="213"/>
        <v>6704.40999999</v>
      </c>
      <c r="Q768" s="21">
        <f t="shared" si="214"/>
        <v>0</v>
      </c>
      <c r="R768" s="14">
        <f t="shared" si="215"/>
        <v>0</v>
      </c>
      <c r="S768" s="4" t="str">
        <f t="shared" si="224"/>
        <v>A+J=</v>
      </c>
      <c r="T768" s="35">
        <f t="shared" si="225"/>
        <v>44851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3">
        <f t="shared" si="216"/>
        <v>44520</v>
      </c>
      <c r="B769" s="73">
        <f t="shared" ca="1" si="226"/>
        <v>1007018.855</v>
      </c>
      <c r="C769" s="7">
        <f t="shared" si="217"/>
        <v>1000000</v>
      </c>
      <c r="D769" s="13">
        <f ca="1">IF(A769&lt;$B$1,VLOOKUP(A769,[1]DI!$A$4:$B$15000,2,FALSE),0)</f>
        <v>0</v>
      </c>
      <c r="E769" s="14">
        <f t="shared" ca="1" si="209"/>
        <v>1</v>
      </c>
      <c r="F769" s="14">
        <f ca="1">(TRUNC(PRODUCT($E$12:$E768),16))</f>
        <v>1.07180346430121</v>
      </c>
      <c r="G769" s="14">
        <f t="shared" ca="1" si="218"/>
        <v>1.0648387450025101</v>
      </c>
      <c r="H769" s="14">
        <f t="shared" ca="1" si="210"/>
        <v>1.0065406299999999</v>
      </c>
      <c r="I769" s="13">
        <f t="shared" si="219"/>
        <v>5.0000000000000001E-3</v>
      </c>
      <c r="J769" s="35">
        <f t="shared" si="220"/>
        <v>44484</v>
      </c>
      <c r="K769" s="2">
        <f t="shared" si="221"/>
        <v>23</v>
      </c>
      <c r="L769" s="18">
        <f t="shared" si="222"/>
        <v>24</v>
      </c>
      <c r="M769" s="12">
        <f t="shared" si="211"/>
        <v>1.0004751169999999</v>
      </c>
      <c r="N769" s="12">
        <f t="shared" ca="1" si="212"/>
        <v>1.0070188550000001</v>
      </c>
      <c r="O769" s="18">
        <f t="shared" si="223"/>
        <v>0</v>
      </c>
      <c r="P769" s="14">
        <f t="shared" ca="1" si="213"/>
        <v>7018.8549999999996</v>
      </c>
      <c r="Q769" s="21">
        <f t="shared" si="214"/>
        <v>0</v>
      </c>
      <c r="R769" s="14">
        <f t="shared" si="215"/>
        <v>0</v>
      </c>
      <c r="S769" s="4" t="str">
        <f t="shared" si="224"/>
        <v>A+J=</v>
      </c>
      <c r="T769" s="35">
        <f t="shared" si="225"/>
        <v>44851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3">
        <f t="shared" si="216"/>
        <v>44521</v>
      </c>
      <c r="B770" s="73">
        <f t="shared" ca="1" si="226"/>
        <v>1007018.855</v>
      </c>
      <c r="C770" s="7">
        <f t="shared" si="217"/>
        <v>1000000</v>
      </c>
      <c r="D770" s="13">
        <f ca="1">IF(A770&lt;$B$1,VLOOKUP(A770,[1]DI!$A$4:$B$15000,2,FALSE),0)</f>
        <v>0</v>
      </c>
      <c r="E770" s="14">
        <f t="shared" ca="1" si="209"/>
        <v>1</v>
      </c>
      <c r="F770" s="14">
        <f ca="1">(TRUNC(PRODUCT($E$12:$E769),16))</f>
        <v>1.07180346430121</v>
      </c>
      <c r="G770" s="14">
        <f t="shared" ca="1" si="218"/>
        <v>1.0648387450025101</v>
      </c>
      <c r="H770" s="14">
        <f t="shared" ca="1" si="210"/>
        <v>1.0065406299999999</v>
      </c>
      <c r="I770" s="13">
        <f t="shared" si="219"/>
        <v>5.0000000000000001E-3</v>
      </c>
      <c r="J770" s="35">
        <f t="shared" si="220"/>
        <v>44484</v>
      </c>
      <c r="K770" s="2">
        <f t="shared" si="221"/>
        <v>23</v>
      </c>
      <c r="L770" s="18">
        <f t="shared" si="222"/>
        <v>24</v>
      </c>
      <c r="M770" s="12">
        <f t="shared" si="211"/>
        <v>1.0004751169999999</v>
      </c>
      <c r="N770" s="12">
        <f t="shared" ca="1" si="212"/>
        <v>1.0070188550000001</v>
      </c>
      <c r="O770" s="18">
        <f t="shared" si="223"/>
        <v>0</v>
      </c>
      <c r="P770" s="14">
        <f t="shared" ca="1" si="213"/>
        <v>7018.8549999999996</v>
      </c>
      <c r="Q770" s="21">
        <f t="shared" si="214"/>
        <v>0</v>
      </c>
      <c r="R770" s="14">
        <f t="shared" si="215"/>
        <v>0</v>
      </c>
      <c r="S770" s="4" t="str">
        <f t="shared" si="224"/>
        <v>A+J=</v>
      </c>
      <c r="T770" s="35">
        <f t="shared" si="225"/>
        <v>44851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3">
        <f t="shared" si="216"/>
        <v>44522</v>
      </c>
      <c r="B771" s="73">
        <f t="shared" ca="1" si="226"/>
        <v>1007018.855</v>
      </c>
      <c r="C771" s="7">
        <f t="shared" si="217"/>
        <v>1000000</v>
      </c>
      <c r="D771" s="13">
        <f ca="1">IF(A771&lt;$B$1,VLOOKUP(A771,[1]DI!$A$4:$B$15000,2,FALSE),0)</f>
        <v>7.6499999999999999E-2</v>
      </c>
      <c r="E771" s="14">
        <f t="shared" ca="1" si="209"/>
        <v>1.0002925600000001</v>
      </c>
      <c r="F771" s="14">
        <f ca="1">(TRUNC(PRODUCT($E$12:$E770),16))</f>
        <v>1.07180346430121</v>
      </c>
      <c r="G771" s="14">
        <f t="shared" ca="1" si="218"/>
        <v>1.0648387450025101</v>
      </c>
      <c r="H771" s="14">
        <f t="shared" ca="1" si="210"/>
        <v>1.0065406299999999</v>
      </c>
      <c r="I771" s="13">
        <f t="shared" si="219"/>
        <v>5.0000000000000001E-3</v>
      </c>
      <c r="J771" s="35">
        <f t="shared" si="220"/>
        <v>44484</v>
      </c>
      <c r="K771" s="2">
        <f t="shared" si="221"/>
        <v>24</v>
      </c>
      <c r="L771" s="18">
        <f t="shared" si="222"/>
        <v>24</v>
      </c>
      <c r="M771" s="12">
        <f t="shared" si="211"/>
        <v>1.0004751169999999</v>
      </c>
      <c r="N771" s="12">
        <f t="shared" ca="1" si="212"/>
        <v>1.0070188550000001</v>
      </c>
      <c r="O771" s="18">
        <f t="shared" si="223"/>
        <v>0</v>
      </c>
      <c r="P771" s="14">
        <f t="shared" ca="1" si="213"/>
        <v>7018.8549999999996</v>
      </c>
      <c r="Q771" s="21">
        <f t="shared" si="214"/>
        <v>0</v>
      </c>
      <c r="R771" s="14">
        <f t="shared" si="215"/>
        <v>0</v>
      </c>
      <c r="S771" s="4" t="str">
        <f t="shared" si="224"/>
        <v>A+J=</v>
      </c>
      <c r="T771" s="35">
        <f t="shared" si="225"/>
        <v>44851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3">
        <f t="shared" si="216"/>
        <v>44523</v>
      </c>
      <c r="B772" s="73">
        <f t="shared" ca="1" si="226"/>
        <v>1007333.411</v>
      </c>
      <c r="C772" s="7">
        <f t="shared" si="217"/>
        <v>1000000</v>
      </c>
      <c r="D772" s="13">
        <f ca="1">IF(A772&lt;$B$1,VLOOKUP(A772,[1]DI!$A$4:$B$15000,2,FALSE),0)</f>
        <v>7.6499999999999999E-2</v>
      </c>
      <c r="E772" s="14">
        <f t="shared" ca="1" si="209"/>
        <v>1.0002925600000001</v>
      </c>
      <c r="F772" s="14">
        <f ca="1">(TRUNC(PRODUCT($E$12:$E771),16))</f>
        <v>1.0721170311227199</v>
      </c>
      <c r="G772" s="14">
        <f t="shared" ca="1" si="218"/>
        <v>1.0648387450025101</v>
      </c>
      <c r="H772" s="14">
        <f t="shared" ca="1" si="210"/>
        <v>1.0068351099999999</v>
      </c>
      <c r="I772" s="13">
        <f t="shared" si="219"/>
        <v>5.0000000000000001E-3</v>
      </c>
      <c r="J772" s="35">
        <f t="shared" si="220"/>
        <v>44484</v>
      </c>
      <c r="K772" s="2">
        <f t="shared" si="221"/>
        <v>25</v>
      </c>
      <c r="L772" s="18">
        <f t="shared" si="222"/>
        <v>25</v>
      </c>
      <c r="M772" s="12">
        <f t="shared" si="211"/>
        <v>1.000494918</v>
      </c>
      <c r="N772" s="12">
        <f t="shared" ca="1" si="212"/>
        <v>1.0073334110000001</v>
      </c>
      <c r="O772" s="18">
        <f t="shared" si="223"/>
        <v>0</v>
      </c>
      <c r="P772" s="14">
        <f t="shared" ca="1" si="213"/>
        <v>7333.4110000000001</v>
      </c>
      <c r="Q772" s="21">
        <f t="shared" si="214"/>
        <v>0</v>
      </c>
      <c r="R772" s="14">
        <f t="shared" si="215"/>
        <v>0</v>
      </c>
      <c r="S772" s="4" t="str">
        <f t="shared" si="224"/>
        <v>A+J=</v>
      </c>
      <c r="T772" s="35">
        <f t="shared" si="225"/>
        <v>44851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3">
        <f t="shared" si="216"/>
        <v>44524</v>
      </c>
      <c r="B773" s="73">
        <f t="shared" ca="1" si="226"/>
        <v>1007648.05999999</v>
      </c>
      <c r="C773" s="7">
        <f t="shared" si="217"/>
        <v>1000000</v>
      </c>
      <c r="D773" s="13">
        <f ca="1">IF(A773&lt;$B$1,VLOOKUP(A773,[1]DI!$A$4:$B$15000,2,FALSE),0)</f>
        <v>7.6499999999999999E-2</v>
      </c>
      <c r="E773" s="14">
        <f t="shared" ca="1" si="209"/>
        <v>1.0002925600000001</v>
      </c>
      <c r="F773" s="14">
        <f ca="1">(TRUNC(PRODUCT($E$12:$E772),16))</f>
        <v>1.07243068968135</v>
      </c>
      <c r="G773" s="14">
        <f t="shared" ca="1" si="218"/>
        <v>1.0648387450025101</v>
      </c>
      <c r="H773" s="14">
        <f t="shared" ca="1" si="210"/>
        <v>1.0071296700000001</v>
      </c>
      <c r="I773" s="13">
        <f t="shared" si="219"/>
        <v>5.0000000000000001E-3</v>
      </c>
      <c r="J773" s="35">
        <f t="shared" si="220"/>
        <v>44484</v>
      </c>
      <c r="K773" s="2">
        <f t="shared" si="221"/>
        <v>26</v>
      </c>
      <c r="L773" s="18">
        <f t="shared" si="222"/>
        <v>26</v>
      </c>
      <c r="M773" s="12">
        <f t="shared" si="211"/>
        <v>1.00051472</v>
      </c>
      <c r="N773" s="12">
        <f t="shared" ca="1" si="212"/>
        <v>1.00764806</v>
      </c>
      <c r="O773" s="18">
        <f t="shared" si="223"/>
        <v>0</v>
      </c>
      <c r="P773" s="14">
        <f t="shared" ca="1" si="213"/>
        <v>7648.0599999899996</v>
      </c>
      <c r="Q773" s="21">
        <f t="shared" si="214"/>
        <v>0</v>
      </c>
      <c r="R773" s="14">
        <f t="shared" si="215"/>
        <v>0</v>
      </c>
      <c r="S773" s="4" t="str">
        <f t="shared" si="224"/>
        <v>A+J=</v>
      </c>
      <c r="T773" s="35">
        <f t="shared" si="225"/>
        <v>44851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3">
        <f t="shared" si="216"/>
        <v>44525</v>
      </c>
      <c r="B774" s="73">
        <f t="shared" ca="1" si="226"/>
        <v>1007962.8</v>
      </c>
      <c r="C774" s="7">
        <f t="shared" si="217"/>
        <v>1000000</v>
      </c>
      <c r="D774" s="13">
        <f ca="1">IF(A774&lt;$B$1,VLOOKUP(A774,[1]DI!$A$4:$B$15000,2,FALSE),0)</f>
        <v>7.6499999999999999E-2</v>
      </c>
      <c r="E774" s="14">
        <f t="shared" ca="1" si="209"/>
        <v>1.0002925600000001</v>
      </c>
      <c r="F774" s="14">
        <f ca="1">(TRUNC(PRODUCT($E$12:$E773),16))</f>
        <v>1.0727444400039201</v>
      </c>
      <c r="G774" s="14">
        <f t="shared" ca="1" si="218"/>
        <v>1.0648387450025101</v>
      </c>
      <c r="H774" s="14">
        <f t="shared" ca="1" si="210"/>
        <v>1.00742431</v>
      </c>
      <c r="I774" s="13">
        <f t="shared" si="219"/>
        <v>5.0000000000000001E-3</v>
      </c>
      <c r="J774" s="35">
        <f t="shared" si="220"/>
        <v>44484</v>
      </c>
      <c r="K774" s="2">
        <f t="shared" si="221"/>
        <v>27</v>
      </c>
      <c r="L774" s="18">
        <f t="shared" si="222"/>
        <v>27</v>
      </c>
      <c r="M774" s="12">
        <f t="shared" si="211"/>
        <v>1.0005345219999999</v>
      </c>
      <c r="N774" s="12">
        <f t="shared" ca="1" si="212"/>
        <v>1.0079628</v>
      </c>
      <c r="O774" s="18">
        <f t="shared" si="223"/>
        <v>0</v>
      </c>
      <c r="P774" s="14">
        <f t="shared" ca="1" si="213"/>
        <v>7962.8</v>
      </c>
      <c r="Q774" s="21">
        <f t="shared" si="214"/>
        <v>0</v>
      </c>
      <c r="R774" s="14">
        <f t="shared" si="215"/>
        <v>0</v>
      </c>
      <c r="S774" s="4" t="str">
        <f t="shared" si="224"/>
        <v>A+J=</v>
      </c>
      <c r="T774" s="35">
        <f t="shared" si="225"/>
        <v>44851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3">
        <f t="shared" si="216"/>
        <v>44526</v>
      </c>
      <c r="B775" s="73">
        <f t="shared" ca="1" si="226"/>
        <v>1008277.644</v>
      </c>
      <c r="C775" s="7">
        <f t="shared" si="217"/>
        <v>1000000</v>
      </c>
      <c r="D775" s="13">
        <f ca="1">IF(A775&lt;$B$1,VLOOKUP(A775,[1]DI!$A$4:$B$15000,2,FALSE),0)</f>
        <v>7.6499999999999999E-2</v>
      </c>
      <c r="E775" s="14">
        <f t="shared" ca="1" si="209"/>
        <v>1.0002925600000001</v>
      </c>
      <c r="F775" s="14">
        <f ca="1">(TRUNC(PRODUCT($E$12:$E774),16))</f>
        <v>1.07305828211729</v>
      </c>
      <c r="G775" s="14">
        <f t="shared" ca="1" si="218"/>
        <v>1.0648387450025101</v>
      </c>
      <c r="H775" s="14">
        <f t="shared" ca="1" si="210"/>
        <v>1.00771904</v>
      </c>
      <c r="I775" s="13">
        <f t="shared" si="219"/>
        <v>5.0000000000000001E-3</v>
      </c>
      <c r="J775" s="35">
        <f t="shared" si="220"/>
        <v>44484</v>
      </c>
      <c r="K775" s="2">
        <f t="shared" si="221"/>
        <v>28</v>
      </c>
      <c r="L775" s="18">
        <f t="shared" si="222"/>
        <v>28</v>
      </c>
      <c r="M775" s="12">
        <f t="shared" si="211"/>
        <v>1.000554325</v>
      </c>
      <c r="N775" s="12">
        <f t="shared" ca="1" si="212"/>
        <v>1.0082776440000001</v>
      </c>
      <c r="O775" s="18">
        <f t="shared" si="223"/>
        <v>0</v>
      </c>
      <c r="P775" s="14">
        <f t="shared" ca="1" si="213"/>
        <v>8277.6440000000002</v>
      </c>
      <c r="Q775" s="21">
        <f t="shared" si="214"/>
        <v>0</v>
      </c>
      <c r="R775" s="14">
        <f t="shared" si="215"/>
        <v>0</v>
      </c>
      <c r="S775" s="4" t="str">
        <f t="shared" si="224"/>
        <v>A+J=</v>
      </c>
      <c r="T775" s="35">
        <f t="shared" si="225"/>
        <v>44851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3">
        <f t="shared" si="216"/>
        <v>44527</v>
      </c>
      <c r="B776" s="73">
        <f t="shared" ca="1" si="226"/>
        <v>1008592.589</v>
      </c>
      <c r="C776" s="7">
        <f t="shared" si="217"/>
        <v>1000000</v>
      </c>
      <c r="D776" s="13">
        <f ca="1">IF(A776&lt;$B$1,VLOOKUP(A776,[1]DI!$A$4:$B$15000,2,FALSE),0)</f>
        <v>0</v>
      </c>
      <c r="E776" s="14">
        <f t="shared" ca="1" si="209"/>
        <v>1</v>
      </c>
      <c r="F776" s="14">
        <f ca="1">(TRUNC(PRODUCT($E$12:$E775),16))</f>
        <v>1.0733722160482999</v>
      </c>
      <c r="G776" s="14">
        <f t="shared" ca="1" si="218"/>
        <v>1.0648387450025101</v>
      </c>
      <c r="H776" s="14">
        <f t="shared" ca="1" si="210"/>
        <v>1.0080138599999999</v>
      </c>
      <c r="I776" s="13">
        <f t="shared" si="219"/>
        <v>5.0000000000000001E-3</v>
      </c>
      <c r="J776" s="35">
        <f t="shared" si="220"/>
        <v>44484</v>
      </c>
      <c r="K776" s="2">
        <f t="shared" si="221"/>
        <v>28</v>
      </c>
      <c r="L776" s="18">
        <f t="shared" si="222"/>
        <v>29</v>
      </c>
      <c r="M776" s="12">
        <f t="shared" si="211"/>
        <v>1.000574128</v>
      </c>
      <c r="N776" s="12">
        <f t="shared" ca="1" si="212"/>
        <v>1.008592589</v>
      </c>
      <c r="O776" s="18">
        <f t="shared" si="223"/>
        <v>0</v>
      </c>
      <c r="P776" s="14">
        <f t="shared" ca="1" si="213"/>
        <v>8592.5889999999999</v>
      </c>
      <c r="Q776" s="21">
        <f t="shared" si="214"/>
        <v>0</v>
      </c>
      <c r="R776" s="14">
        <f t="shared" si="215"/>
        <v>0</v>
      </c>
      <c r="S776" s="4" t="str">
        <f t="shared" si="224"/>
        <v>A+J=</v>
      </c>
      <c r="T776" s="35">
        <f t="shared" si="225"/>
        <v>44851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3">
        <f t="shared" si="216"/>
        <v>44528</v>
      </c>
      <c r="B777" s="73">
        <f t="shared" ca="1" si="226"/>
        <v>1008592.589</v>
      </c>
      <c r="C777" s="7">
        <f t="shared" si="217"/>
        <v>1000000</v>
      </c>
      <c r="D777" s="13">
        <f ca="1">IF(A777&lt;$B$1,VLOOKUP(A777,[1]DI!$A$4:$B$15000,2,FALSE),0)</f>
        <v>0</v>
      </c>
      <c r="E777" s="14">
        <f t="shared" ca="1" si="209"/>
        <v>1</v>
      </c>
      <c r="F777" s="14">
        <f ca="1">(TRUNC(PRODUCT($E$12:$E776),16))</f>
        <v>1.0733722160482999</v>
      </c>
      <c r="G777" s="14">
        <f t="shared" ca="1" si="218"/>
        <v>1.0648387450025101</v>
      </c>
      <c r="H777" s="14">
        <f t="shared" ca="1" si="210"/>
        <v>1.0080138599999999</v>
      </c>
      <c r="I777" s="13">
        <f t="shared" si="219"/>
        <v>5.0000000000000001E-3</v>
      </c>
      <c r="J777" s="35">
        <f t="shared" si="220"/>
        <v>44484</v>
      </c>
      <c r="K777" s="2">
        <f t="shared" si="221"/>
        <v>28</v>
      </c>
      <c r="L777" s="18">
        <f t="shared" si="222"/>
        <v>29</v>
      </c>
      <c r="M777" s="12">
        <f t="shared" si="211"/>
        <v>1.000574128</v>
      </c>
      <c r="N777" s="12">
        <f t="shared" ca="1" si="212"/>
        <v>1.008592589</v>
      </c>
      <c r="O777" s="18">
        <f t="shared" si="223"/>
        <v>0</v>
      </c>
      <c r="P777" s="14">
        <f t="shared" ca="1" si="213"/>
        <v>8592.5889999999999</v>
      </c>
      <c r="Q777" s="21">
        <f t="shared" si="214"/>
        <v>0</v>
      </c>
      <c r="R777" s="14">
        <f t="shared" si="215"/>
        <v>0</v>
      </c>
      <c r="S777" s="4" t="str">
        <f t="shared" si="224"/>
        <v>A+J=</v>
      </c>
      <c r="T777" s="35">
        <f t="shared" si="225"/>
        <v>44851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3">
        <f t="shared" si="216"/>
        <v>44529</v>
      </c>
      <c r="B778" s="73">
        <f t="shared" ca="1" si="226"/>
        <v>1008592.589</v>
      </c>
      <c r="C778" s="7">
        <f t="shared" si="217"/>
        <v>1000000</v>
      </c>
      <c r="D778" s="13">
        <f ca="1">IF(A778&lt;$B$1,VLOOKUP(A778,[1]DI!$A$4:$B$15000,2,FALSE),0)</f>
        <v>7.6499999999999999E-2</v>
      </c>
      <c r="E778" s="14">
        <f t="shared" ca="1" si="209"/>
        <v>1.0002925600000001</v>
      </c>
      <c r="F778" s="14">
        <f ca="1">(TRUNC(PRODUCT($E$12:$E777),16))</f>
        <v>1.0733722160482999</v>
      </c>
      <c r="G778" s="14">
        <f t="shared" ca="1" si="218"/>
        <v>1.0648387450025101</v>
      </c>
      <c r="H778" s="14">
        <f t="shared" ca="1" si="210"/>
        <v>1.0080138599999999</v>
      </c>
      <c r="I778" s="13">
        <f t="shared" si="219"/>
        <v>5.0000000000000001E-3</v>
      </c>
      <c r="J778" s="35">
        <f t="shared" si="220"/>
        <v>44484</v>
      </c>
      <c r="K778" s="2">
        <f t="shared" si="221"/>
        <v>29</v>
      </c>
      <c r="L778" s="18">
        <f t="shared" si="222"/>
        <v>29</v>
      </c>
      <c r="M778" s="12">
        <f t="shared" si="211"/>
        <v>1.000574128</v>
      </c>
      <c r="N778" s="12">
        <f t="shared" ca="1" si="212"/>
        <v>1.008592589</v>
      </c>
      <c r="O778" s="18">
        <f t="shared" si="223"/>
        <v>0</v>
      </c>
      <c r="P778" s="14">
        <f t="shared" ca="1" si="213"/>
        <v>8592.5889999999999</v>
      </c>
      <c r="Q778" s="21">
        <f t="shared" si="214"/>
        <v>0</v>
      </c>
      <c r="R778" s="14">
        <f t="shared" si="215"/>
        <v>0</v>
      </c>
      <c r="S778" s="4" t="str">
        <f t="shared" si="224"/>
        <v>A+J=</v>
      </c>
      <c r="T778" s="35">
        <f t="shared" si="225"/>
        <v>44851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3">
        <f t="shared" si="216"/>
        <v>44530</v>
      </c>
      <c r="B779" s="73">
        <f t="shared" ca="1" si="226"/>
        <v>1008907.6360000001</v>
      </c>
      <c r="C779" s="7">
        <f t="shared" si="217"/>
        <v>1000000</v>
      </c>
      <c r="D779" s="13">
        <f ca="1">IF(A779&lt;$B$1,VLOOKUP(A779,[1]DI!$A$4:$B$15000,2,FALSE),0)</f>
        <v>7.6499999999999999E-2</v>
      </c>
      <c r="E779" s="14">
        <f t="shared" ca="1" si="209"/>
        <v>1.0002925600000001</v>
      </c>
      <c r="F779" s="14">
        <f ca="1">(TRUNC(PRODUCT($E$12:$E778),16))</f>
        <v>1.07368624182383</v>
      </c>
      <c r="G779" s="14">
        <f t="shared" ca="1" si="218"/>
        <v>1.0648387450025101</v>
      </c>
      <c r="H779" s="14">
        <f t="shared" ca="1" si="210"/>
        <v>1.00830877</v>
      </c>
      <c r="I779" s="13">
        <f t="shared" si="219"/>
        <v>5.0000000000000001E-3</v>
      </c>
      <c r="J779" s="35">
        <f t="shared" si="220"/>
        <v>44484</v>
      </c>
      <c r="K779" s="2">
        <f t="shared" si="221"/>
        <v>30</v>
      </c>
      <c r="L779" s="18">
        <f t="shared" si="222"/>
        <v>30</v>
      </c>
      <c r="M779" s="12">
        <f t="shared" si="211"/>
        <v>1.000593931</v>
      </c>
      <c r="N779" s="12">
        <f t="shared" ca="1" si="212"/>
        <v>1.008907636</v>
      </c>
      <c r="O779" s="18">
        <f t="shared" si="223"/>
        <v>0</v>
      </c>
      <c r="P779" s="14">
        <f t="shared" ca="1" si="213"/>
        <v>8907.6360000000004</v>
      </c>
      <c r="Q779" s="21">
        <f t="shared" si="214"/>
        <v>0</v>
      </c>
      <c r="R779" s="14">
        <f t="shared" si="215"/>
        <v>0</v>
      </c>
      <c r="S779" s="4" t="str">
        <f t="shared" si="224"/>
        <v>A+J=</v>
      </c>
      <c r="T779" s="35">
        <f t="shared" si="225"/>
        <v>44851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3">
        <f t="shared" si="216"/>
        <v>44531</v>
      </c>
      <c r="B780" s="73">
        <f t="shared" ca="1" si="226"/>
        <v>1009222.775</v>
      </c>
      <c r="C780" s="7">
        <f t="shared" si="217"/>
        <v>1000000</v>
      </c>
      <c r="D780" s="13">
        <f ca="1">IF(A780&lt;$B$1,VLOOKUP(A780,[1]DI!$A$4:$B$15000,2,FALSE),0)</f>
        <v>7.6499999999999999E-2</v>
      </c>
      <c r="E780" s="14">
        <f t="shared" ref="E780:E843" ca="1" si="227">ROUND(((1+D780)^(1/252)),8)</f>
        <v>1.0002925600000001</v>
      </c>
      <c r="F780" s="14">
        <f ca="1">(TRUNC(PRODUCT($E$12:$E779),16))</f>
        <v>1.0740003594707399</v>
      </c>
      <c r="G780" s="14">
        <f t="shared" ca="1" si="218"/>
        <v>1.0648387450025101</v>
      </c>
      <c r="H780" s="14">
        <f t="shared" ref="H780:H843" ca="1" si="228">ROUND(F780/G780,8)</f>
        <v>1.00860376</v>
      </c>
      <c r="I780" s="13">
        <f t="shared" si="219"/>
        <v>5.0000000000000001E-3</v>
      </c>
      <c r="J780" s="35">
        <f t="shared" si="220"/>
        <v>44484</v>
      </c>
      <c r="K780" s="2">
        <f t="shared" si="221"/>
        <v>31</v>
      </c>
      <c r="L780" s="18">
        <f t="shared" si="222"/>
        <v>31</v>
      </c>
      <c r="M780" s="12">
        <f t="shared" ref="M780:M843" si="229">ROUND((I780+1)^(L780/252),9)</f>
        <v>1.0006137349999999</v>
      </c>
      <c r="N780" s="12">
        <f t="shared" ref="N780:N843" ca="1" si="230">ROUND(H780*M780,9)</f>
        <v>1.009222775</v>
      </c>
      <c r="O780" s="18">
        <f t="shared" si="223"/>
        <v>0</v>
      </c>
      <c r="P780" s="14">
        <f t="shared" ref="P780:P843" ca="1" si="231">TRUNC(((N780-1)*C780),8)</f>
        <v>9222.7749999999996</v>
      </c>
      <c r="Q780" s="21">
        <f t="shared" ref="Q780:Q843" si="232">IF($O780&gt;0,VLOOKUP($O780,$W$12:$AC$150,7),0)</f>
        <v>0</v>
      </c>
      <c r="R780" s="14">
        <f t="shared" ref="R780:R843" si="233">IF(Q780&gt;0,TRUNC(Q780*C$12,8),0)</f>
        <v>0</v>
      </c>
      <c r="S780" s="4" t="str">
        <f t="shared" si="224"/>
        <v>A+J=</v>
      </c>
      <c r="T780" s="35">
        <f t="shared" si="225"/>
        <v>44851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3">
        <f t="shared" ref="A781:A844" si="234">(A780+1)</f>
        <v>44532</v>
      </c>
      <c r="B781" s="73">
        <f t="shared" ca="1" si="226"/>
        <v>1009538.00699999</v>
      </c>
      <c r="C781" s="7">
        <f t="shared" ref="C781:C844" si="235">(C780-R780)</f>
        <v>1000000</v>
      </c>
      <c r="D781" s="13">
        <f ca="1">IF(A781&lt;$B$1,VLOOKUP(A781,[1]DI!$A$4:$B$15000,2,FALSE),0)</f>
        <v>7.6499999999999999E-2</v>
      </c>
      <c r="E781" s="14">
        <f t="shared" ca="1" si="227"/>
        <v>1.0002925600000001</v>
      </c>
      <c r="F781" s="14">
        <f ca="1">(TRUNC(PRODUCT($E$12:$E780),16))</f>
        <v>1.0743145690159099</v>
      </c>
      <c r="G781" s="14">
        <f t="shared" ref="G781:G844" ca="1" si="236">IF(O780&gt;0,F780,G780)</f>
        <v>1.0648387450025101</v>
      </c>
      <c r="H781" s="14">
        <f t="shared" ca="1" si="228"/>
        <v>1.0088988299999999</v>
      </c>
      <c r="I781" s="13">
        <f t="shared" ref="I781:I844" si="237">I780</f>
        <v>5.0000000000000001E-3</v>
      </c>
      <c r="J781" s="35">
        <f t="shared" ref="J781:J844" si="238">IF(O780&gt;0,VLOOKUP(O780,W$12:AG$150,2),J780)</f>
        <v>44484</v>
      </c>
      <c r="K781" s="2">
        <f t="shared" ref="K781:K844" si="239">IF(A781&gt;J781,IF(NETWORKDAYS(J781,A781,$W$160:$W$544)-1=0,1,NETWORKDAYS(J781,A781,$W$160:$W$544)-1),0)</f>
        <v>32</v>
      </c>
      <c r="L781" s="18">
        <f t="shared" ref="L781:L844" si="240">IF(AND(K781=1,K780=1),1,IF(K781&gt;0,IF(K781=K780,K781+1,K781),0))</f>
        <v>32</v>
      </c>
      <c r="M781" s="12">
        <f t="shared" si="229"/>
        <v>1.0006335390000001</v>
      </c>
      <c r="N781" s="12">
        <f t="shared" ca="1" si="230"/>
        <v>1.009538007</v>
      </c>
      <c r="O781" s="18">
        <f t="shared" ref="O781:O844" si="241">IF(VLOOKUP(A781,X$12:AE$150,8)=VLOOKUP(A780,X$12:AE$150,8),0,VLOOKUP(A781,X$12:AE$150,8))</f>
        <v>0</v>
      </c>
      <c r="P781" s="14">
        <f t="shared" ca="1" si="231"/>
        <v>9538.0069999900006</v>
      </c>
      <c r="Q781" s="21">
        <f t="shared" si="232"/>
        <v>0</v>
      </c>
      <c r="R781" s="14">
        <f t="shared" si="233"/>
        <v>0</v>
      </c>
      <c r="S781" s="4" t="str">
        <f t="shared" ref="S781:S844" si="242">IF(O780&gt;0,VLOOKUP(O780,W$12:AG$150,10),S780)</f>
        <v>A+J=</v>
      </c>
      <c r="T781" s="35">
        <f t="shared" ref="T781:T844" si="243">IF(O780&gt;0,VLOOKUP(O780,W$12:AG$150,11),T780)</f>
        <v>44851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3">
        <f t="shared" si="234"/>
        <v>44533</v>
      </c>
      <c r="B782" s="73">
        <f t="shared" ref="B782:B845" ca="1" si="244">IF(A782&lt;=TODAY(),C782+P782,IF(AND(A782&gt;TODAY(),A782&lt;=$B$1),IF(VLOOKUP(TODAY(),$A$10:$D$5000,4,FALSE)=0,"n.d",C782+P782),"n.d"))</f>
        <v>1009853.351</v>
      </c>
      <c r="C782" s="7">
        <f t="shared" si="235"/>
        <v>1000000</v>
      </c>
      <c r="D782" s="13">
        <f ca="1">IF(A782&lt;$B$1,VLOOKUP(A782,[1]DI!$A$4:$B$15000,2,FALSE),0)</f>
        <v>7.6499999999999999E-2</v>
      </c>
      <c r="E782" s="14">
        <f t="shared" ca="1" si="227"/>
        <v>1.0002925600000001</v>
      </c>
      <c r="F782" s="14">
        <f ca="1">(TRUNC(PRODUCT($E$12:$E781),16))</f>
        <v>1.0746288704862199</v>
      </c>
      <c r="G782" s="14">
        <f t="shared" ca="1" si="236"/>
        <v>1.0648387450025101</v>
      </c>
      <c r="H782" s="14">
        <f t="shared" ca="1" si="228"/>
        <v>1.0091939999999999</v>
      </c>
      <c r="I782" s="13">
        <f t="shared" si="237"/>
        <v>5.0000000000000001E-3</v>
      </c>
      <c r="J782" s="35">
        <f t="shared" si="238"/>
        <v>44484</v>
      </c>
      <c r="K782" s="2">
        <f t="shared" si="239"/>
        <v>33</v>
      </c>
      <c r="L782" s="18">
        <f t="shared" si="240"/>
        <v>33</v>
      </c>
      <c r="M782" s="12">
        <f t="shared" si="229"/>
        <v>1.0006533440000001</v>
      </c>
      <c r="N782" s="12">
        <f t="shared" ca="1" si="230"/>
        <v>1.0098533510000001</v>
      </c>
      <c r="O782" s="18">
        <f t="shared" si="241"/>
        <v>0</v>
      </c>
      <c r="P782" s="14">
        <f t="shared" ca="1" si="231"/>
        <v>9853.3510000000006</v>
      </c>
      <c r="Q782" s="21">
        <f t="shared" si="232"/>
        <v>0</v>
      </c>
      <c r="R782" s="14">
        <f t="shared" si="233"/>
        <v>0</v>
      </c>
      <c r="S782" s="4" t="str">
        <f t="shared" si="242"/>
        <v>A+J=</v>
      </c>
      <c r="T782" s="35">
        <f t="shared" si="243"/>
        <v>44851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3">
        <f t="shared" si="234"/>
        <v>44534</v>
      </c>
      <c r="B783" s="73">
        <f t="shared" ca="1" si="244"/>
        <v>1010168.787</v>
      </c>
      <c r="C783" s="7">
        <f t="shared" si="235"/>
        <v>1000000</v>
      </c>
      <c r="D783" s="13">
        <f ca="1">IF(A783&lt;$B$1,VLOOKUP(A783,[1]DI!$A$4:$B$15000,2,FALSE),0)</f>
        <v>0</v>
      </c>
      <c r="E783" s="14">
        <f t="shared" ca="1" si="227"/>
        <v>1</v>
      </c>
      <c r="F783" s="14">
        <f ca="1">(TRUNC(PRODUCT($E$12:$E782),16))</f>
        <v>1.0749432639085701</v>
      </c>
      <c r="G783" s="14">
        <f t="shared" ca="1" si="236"/>
        <v>1.0648387450025101</v>
      </c>
      <c r="H783" s="14">
        <f t="shared" ca="1" si="228"/>
        <v>1.0094892499999999</v>
      </c>
      <c r="I783" s="13">
        <f t="shared" si="237"/>
        <v>5.0000000000000001E-3</v>
      </c>
      <c r="J783" s="35">
        <f t="shared" si="238"/>
        <v>44484</v>
      </c>
      <c r="K783" s="2">
        <f t="shared" si="239"/>
        <v>33</v>
      </c>
      <c r="L783" s="18">
        <f t="shared" si="240"/>
        <v>34</v>
      </c>
      <c r="M783" s="12">
        <f t="shared" si="229"/>
        <v>1.000673149</v>
      </c>
      <c r="N783" s="12">
        <f t="shared" ca="1" si="230"/>
        <v>1.010168787</v>
      </c>
      <c r="O783" s="18">
        <f t="shared" si="241"/>
        <v>0</v>
      </c>
      <c r="P783" s="14">
        <f t="shared" ca="1" si="231"/>
        <v>10168.787</v>
      </c>
      <c r="Q783" s="21">
        <f t="shared" si="232"/>
        <v>0</v>
      </c>
      <c r="R783" s="14">
        <f t="shared" si="233"/>
        <v>0</v>
      </c>
      <c r="S783" s="4" t="str">
        <f t="shared" si="242"/>
        <v>A+J=</v>
      </c>
      <c r="T783" s="35">
        <f t="shared" si="243"/>
        <v>44851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3">
        <f t="shared" si="234"/>
        <v>44535</v>
      </c>
      <c r="B784" s="73">
        <f t="shared" ca="1" si="244"/>
        <v>1010168.787</v>
      </c>
      <c r="C784" s="7">
        <f t="shared" si="235"/>
        <v>1000000</v>
      </c>
      <c r="D784" s="13">
        <f ca="1">IF(A784&lt;$B$1,VLOOKUP(A784,[1]DI!$A$4:$B$15000,2,FALSE),0)</f>
        <v>0</v>
      </c>
      <c r="E784" s="14">
        <f t="shared" ca="1" si="227"/>
        <v>1</v>
      </c>
      <c r="F784" s="14">
        <f ca="1">(TRUNC(PRODUCT($E$12:$E783),16))</f>
        <v>1.0749432639085701</v>
      </c>
      <c r="G784" s="14">
        <f t="shared" ca="1" si="236"/>
        <v>1.0648387450025101</v>
      </c>
      <c r="H784" s="14">
        <f t="shared" ca="1" si="228"/>
        <v>1.0094892499999999</v>
      </c>
      <c r="I784" s="13">
        <f t="shared" si="237"/>
        <v>5.0000000000000001E-3</v>
      </c>
      <c r="J784" s="35">
        <f t="shared" si="238"/>
        <v>44484</v>
      </c>
      <c r="K784" s="2">
        <f t="shared" si="239"/>
        <v>33</v>
      </c>
      <c r="L784" s="18">
        <f t="shared" si="240"/>
        <v>34</v>
      </c>
      <c r="M784" s="12">
        <f t="shared" si="229"/>
        <v>1.000673149</v>
      </c>
      <c r="N784" s="12">
        <f t="shared" ca="1" si="230"/>
        <v>1.010168787</v>
      </c>
      <c r="O784" s="18">
        <f t="shared" si="241"/>
        <v>0</v>
      </c>
      <c r="P784" s="14">
        <f t="shared" ca="1" si="231"/>
        <v>10168.787</v>
      </c>
      <c r="Q784" s="21">
        <f t="shared" si="232"/>
        <v>0</v>
      </c>
      <c r="R784" s="14">
        <f t="shared" si="233"/>
        <v>0</v>
      </c>
      <c r="S784" s="4" t="str">
        <f t="shared" si="242"/>
        <v>A+J=</v>
      </c>
      <c r="T784" s="35">
        <f t="shared" si="243"/>
        <v>44851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3">
        <f t="shared" si="234"/>
        <v>44536</v>
      </c>
      <c r="B785" s="73">
        <f t="shared" ca="1" si="244"/>
        <v>1010168.787</v>
      </c>
      <c r="C785" s="7">
        <f t="shared" si="235"/>
        <v>1000000</v>
      </c>
      <c r="D785" s="13">
        <f ca="1">IF(A785&lt;$B$1,VLOOKUP(A785,[1]DI!$A$4:$B$15000,2,FALSE),0)</f>
        <v>7.6499999999999999E-2</v>
      </c>
      <c r="E785" s="14">
        <f t="shared" ca="1" si="227"/>
        <v>1.0002925600000001</v>
      </c>
      <c r="F785" s="14">
        <f ca="1">(TRUNC(PRODUCT($E$12:$E784),16))</f>
        <v>1.0749432639085701</v>
      </c>
      <c r="G785" s="14">
        <f t="shared" ca="1" si="236"/>
        <v>1.0648387450025101</v>
      </c>
      <c r="H785" s="14">
        <f t="shared" ca="1" si="228"/>
        <v>1.0094892499999999</v>
      </c>
      <c r="I785" s="13">
        <f t="shared" si="237"/>
        <v>5.0000000000000001E-3</v>
      </c>
      <c r="J785" s="35">
        <f t="shared" si="238"/>
        <v>44484</v>
      </c>
      <c r="K785" s="2">
        <f t="shared" si="239"/>
        <v>34</v>
      </c>
      <c r="L785" s="18">
        <f t="shared" si="240"/>
        <v>34</v>
      </c>
      <c r="M785" s="12">
        <f t="shared" si="229"/>
        <v>1.000673149</v>
      </c>
      <c r="N785" s="12">
        <f t="shared" ca="1" si="230"/>
        <v>1.010168787</v>
      </c>
      <c r="O785" s="18">
        <f t="shared" si="241"/>
        <v>0</v>
      </c>
      <c r="P785" s="14">
        <f t="shared" ca="1" si="231"/>
        <v>10168.787</v>
      </c>
      <c r="Q785" s="21">
        <f t="shared" si="232"/>
        <v>0</v>
      </c>
      <c r="R785" s="14">
        <f t="shared" si="233"/>
        <v>0</v>
      </c>
      <c r="S785" s="4" t="str">
        <f t="shared" si="242"/>
        <v>A+J=</v>
      </c>
      <c r="T785" s="35">
        <f t="shared" si="243"/>
        <v>44851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3">
        <f t="shared" si="234"/>
        <v>44537</v>
      </c>
      <c r="B786" s="73">
        <f t="shared" ca="1" si="244"/>
        <v>1010484.31399999</v>
      </c>
      <c r="C786" s="7">
        <f t="shared" si="235"/>
        <v>1000000</v>
      </c>
      <c r="D786" s="13">
        <f ca="1">IF(A786&lt;$B$1,VLOOKUP(A786,[1]DI!$A$4:$B$15000,2,FALSE),0)</f>
        <v>7.6499999999999999E-2</v>
      </c>
      <c r="E786" s="14">
        <f t="shared" ca="1" si="227"/>
        <v>1.0002925600000001</v>
      </c>
      <c r="F786" s="14">
        <f ca="1">(TRUNC(PRODUCT($E$12:$E785),16))</f>
        <v>1.0752577493098601</v>
      </c>
      <c r="G786" s="14">
        <f t="shared" ca="1" si="236"/>
        <v>1.0648387450025101</v>
      </c>
      <c r="H786" s="14">
        <f t="shared" ca="1" si="228"/>
        <v>1.00978458</v>
      </c>
      <c r="I786" s="13">
        <f t="shared" si="237"/>
        <v>5.0000000000000001E-3</v>
      </c>
      <c r="J786" s="35">
        <f t="shared" si="238"/>
        <v>44484</v>
      </c>
      <c r="K786" s="2">
        <f t="shared" si="239"/>
        <v>35</v>
      </c>
      <c r="L786" s="18">
        <f t="shared" si="240"/>
        <v>35</v>
      </c>
      <c r="M786" s="12">
        <f t="shared" si="229"/>
        <v>1.000692954</v>
      </c>
      <c r="N786" s="12">
        <f t="shared" ca="1" si="230"/>
        <v>1.0104843139999999</v>
      </c>
      <c r="O786" s="18">
        <f t="shared" si="241"/>
        <v>0</v>
      </c>
      <c r="P786" s="14">
        <f t="shared" ca="1" si="231"/>
        <v>10484.31399999</v>
      </c>
      <c r="Q786" s="21">
        <f t="shared" si="232"/>
        <v>0</v>
      </c>
      <c r="R786" s="14">
        <f t="shared" si="233"/>
        <v>0</v>
      </c>
      <c r="S786" s="4" t="str">
        <f t="shared" si="242"/>
        <v>A+J=</v>
      </c>
      <c r="T786" s="35">
        <f t="shared" si="243"/>
        <v>44851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3">
        <f t="shared" si="234"/>
        <v>44538</v>
      </c>
      <c r="B787" s="73">
        <f t="shared" ca="1" si="244"/>
        <v>1010799.955</v>
      </c>
      <c r="C787" s="7">
        <f t="shared" si="235"/>
        <v>1000000</v>
      </c>
      <c r="D787" s="13">
        <f ca="1">IF(A787&lt;$B$1,VLOOKUP(A787,[1]DI!$A$4:$B$15000,2,FALSE),0)</f>
        <v>7.6499999999999999E-2</v>
      </c>
      <c r="E787" s="14">
        <f t="shared" ca="1" si="227"/>
        <v>1.0002925600000001</v>
      </c>
      <c r="F787" s="14">
        <f ca="1">(TRUNC(PRODUCT($E$12:$E786),16))</f>
        <v>1.0755723267169901</v>
      </c>
      <c r="G787" s="14">
        <f t="shared" ca="1" si="236"/>
        <v>1.0648387450025101</v>
      </c>
      <c r="H787" s="14">
        <f t="shared" ca="1" si="228"/>
        <v>1.01008001</v>
      </c>
      <c r="I787" s="13">
        <f t="shared" si="237"/>
        <v>5.0000000000000001E-3</v>
      </c>
      <c r="J787" s="35">
        <f t="shared" si="238"/>
        <v>44484</v>
      </c>
      <c r="K787" s="2">
        <f t="shared" si="239"/>
        <v>36</v>
      </c>
      <c r="L787" s="18">
        <f t="shared" si="240"/>
        <v>36</v>
      </c>
      <c r="M787" s="12">
        <f t="shared" si="229"/>
        <v>1.0007127600000001</v>
      </c>
      <c r="N787" s="12">
        <f t="shared" ca="1" si="230"/>
        <v>1.010799955</v>
      </c>
      <c r="O787" s="18">
        <f t="shared" si="241"/>
        <v>0</v>
      </c>
      <c r="P787" s="14">
        <f t="shared" ca="1" si="231"/>
        <v>10799.955</v>
      </c>
      <c r="Q787" s="21">
        <f t="shared" si="232"/>
        <v>0</v>
      </c>
      <c r="R787" s="14">
        <f t="shared" si="233"/>
        <v>0</v>
      </c>
      <c r="S787" s="4" t="str">
        <f t="shared" si="242"/>
        <v>A+J=</v>
      </c>
      <c r="T787" s="35">
        <f t="shared" si="243"/>
        <v>44851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3">
        <f t="shared" si="234"/>
        <v>44539</v>
      </c>
      <c r="B788" s="73">
        <f t="shared" ca="1" si="244"/>
        <v>1011115.687</v>
      </c>
      <c r="C788" s="7">
        <f t="shared" si="235"/>
        <v>1000000</v>
      </c>
      <c r="D788" s="13">
        <f ca="1">IF(A788&lt;$B$1,VLOOKUP(A788,[1]DI!$A$4:$B$15000,2,FALSE),0)</f>
        <v>9.1499999999999998E-2</v>
      </c>
      <c r="E788" s="14">
        <f t="shared" ca="1" si="227"/>
        <v>1.00034749</v>
      </c>
      <c r="F788" s="14">
        <f ca="1">(TRUNC(PRODUCT($E$12:$E787),16))</f>
        <v>1.0758869961569</v>
      </c>
      <c r="G788" s="14">
        <f t="shared" ca="1" si="236"/>
        <v>1.0648387450025101</v>
      </c>
      <c r="H788" s="14">
        <f t="shared" ca="1" si="228"/>
        <v>1.01037552</v>
      </c>
      <c r="I788" s="13">
        <f t="shared" si="237"/>
        <v>5.0000000000000001E-3</v>
      </c>
      <c r="J788" s="35">
        <f t="shared" si="238"/>
        <v>44484</v>
      </c>
      <c r="K788" s="2">
        <f t="shared" si="239"/>
        <v>37</v>
      </c>
      <c r="L788" s="18">
        <f t="shared" si="240"/>
        <v>37</v>
      </c>
      <c r="M788" s="12">
        <f t="shared" si="229"/>
        <v>1.0007325659999999</v>
      </c>
      <c r="N788" s="12">
        <f t="shared" ca="1" si="230"/>
        <v>1.011115687</v>
      </c>
      <c r="O788" s="18">
        <f t="shared" si="241"/>
        <v>0</v>
      </c>
      <c r="P788" s="14">
        <f t="shared" ca="1" si="231"/>
        <v>11115.687</v>
      </c>
      <c r="Q788" s="21">
        <f t="shared" si="232"/>
        <v>0</v>
      </c>
      <c r="R788" s="14">
        <f t="shared" si="233"/>
        <v>0</v>
      </c>
      <c r="S788" s="4" t="str">
        <f t="shared" si="242"/>
        <v>A+J=</v>
      </c>
      <c r="T788" s="35">
        <f t="shared" si="243"/>
        <v>44851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3">
        <f t="shared" si="234"/>
        <v>44540</v>
      </c>
      <c r="B789" s="73">
        <f t="shared" ca="1" si="244"/>
        <v>1011487.052</v>
      </c>
      <c r="C789" s="7">
        <f t="shared" si="235"/>
        <v>1000000</v>
      </c>
      <c r="D789" s="13">
        <f ca="1">IF(A789&lt;$B$1,VLOOKUP(A789,[1]DI!$A$4:$B$15000,2,FALSE),0)</f>
        <v>9.1499999999999998E-2</v>
      </c>
      <c r="E789" s="14">
        <f t="shared" ca="1" si="227"/>
        <v>1.00034749</v>
      </c>
      <c r="F789" s="14">
        <f ca="1">(TRUNC(PRODUCT($E$12:$E788),16))</f>
        <v>1.07626085612919</v>
      </c>
      <c r="G789" s="14">
        <f t="shared" ca="1" si="236"/>
        <v>1.0648387450025101</v>
      </c>
      <c r="H789" s="14">
        <f t="shared" ca="1" si="228"/>
        <v>1.0107266100000001</v>
      </c>
      <c r="I789" s="13">
        <f t="shared" si="237"/>
        <v>5.0000000000000001E-3</v>
      </c>
      <c r="J789" s="35">
        <f t="shared" si="238"/>
        <v>44484</v>
      </c>
      <c r="K789" s="2">
        <f t="shared" si="239"/>
        <v>38</v>
      </c>
      <c r="L789" s="18">
        <f t="shared" si="240"/>
        <v>38</v>
      </c>
      <c r="M789" s="12">
        <f t="shared" si="229"/>
        <v>1.000752372</v>
      </c>
      <c r="N789" s="12">
        <f t="shared" ca="1" si="230"/>
        <v>1.0114870520000001</v>
      </c>
      <c r="O789" s="18">
        <f t="shared" si="241"/>
        <v>0</v>
      </c>
      <c r="P789" s="14">
        <f t="shared" ca="1" si="231"/>
        <v>11487.052</v>
      </c>
      <c r="Q789" s="21">
        <f t="shared" si="232"/>
        <v>0</v>
      </c>
      <c r="R789" s="14">
        <f t="shared" si="233"/>
        <v>0</v>
      </c>
      <c r="S789" s="4" t="str">
        <f t="shared" si="242"/>
        <v>A+J=</v>
      </c>
      <c r="T789" s="35">
        <f t="shared" si="243"/>
        <v>44851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3">
        <f t="shared" si="234"/>
        <v>44541</v>
      </c>
      <c r="B790" s="73">
        <f t="shared" ca="1" si="244"/>
        <v>1011858.563</v>
      </c>
      <c r="C790" s="7">
        <f t="shared" si="235"/>
        <v>1000000</v>
      </c>
      <c r="D790" s="13">
        <f ca="1">IF(A790&lt;$B$1,VLOOKUP(A790,[1]DI!$A$4:$B$15000,2,FALSE),0)</f>
        <v>0</v>
      </c>
      <c r="E790" s="14">
        <f t="shared" ca="1" si="227"/>
        <v>1</v>
      </c>
      <c r="F790" s="14">
        <f ca="1">(TRUNC(PRODUCT($E$12:$E789),16))</f>
        <v>1.07663484601409</v>
      </c>
      <c r="G790" s="14">
        <f t="shared" ca="1" si="236"/>
        <v>1.0648387450025101</v>
      </c>
      <c r="H790" s="14">
        <f t="shared" ca="1" si="228"/>
        <v>1.0110778300000001</v>
      </c>
      <c r="I790" s="13">
        <f t="shared" si="237"/>
        <v>5.0000000000000001E-3</v>
      </c>
      <c r="J790" s="35">
        <f t="shared" si="238"/>
        <v>44484</v>
      </c>
      <c r="K790" s="2">
        <f t="shared" si="239"/>
        <v>38</v>
      </c>
      <c r="L790" s="18">
        <f t="shared" si="240"/>
        <v>39</v>
      </c>
      <c r="M790" s="12">
        <f t="shared" si="229"/>
        <v>1.0007721789999999</v>
      </c>
      <c r="N790" s="12">
        <f t="shared" ca="1" si="230"/>
        <v>1.0118585630000001</v>
      </c>
      <c r="O790" s="18">
        <f t="shared" si="241"/>
        <v>0</v>
      </c>
      <c r="P790" s="14">
        <f t="shared" ca="1" si="231"/>
        <v>11858.563</v>
      </c>
      <c r="Q790" s="21">
        <f t="shared" si="232"/>
        <v>0</v>
      </c>
      <c r="R790" s="14">
        <f t="shared" si="233"/>
        <v>0</v>
      </c>
      <c r="S790" s="4" t="str">
        <f t="shared" si="242"/>
        <v>A+J=</v>
      </c>
      <c r="T790" s="35">
        <f t="shared" si="243"/>
        <v>44851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3">
        <f t="shared" si="234"/>
        <v>44542</v>
      </c>
      <c r="B791" s="73">
        <f t="shared" ca="1" si="244"/>
        <v>1011858.563</v>
      </c>
      <c r="C791" s="7">
        <f t="shared" si="235"/>
        <v>1000000</v>
      </c>
      <c r="D791" s="13">
        <f ca="1">IF(A791&lt;$B$1,VLOOKUP(A791,[1]DI!$A$4:$B$15000,2,FALSE),0)</f>
        <v>0</v>
      </c>
      <c r="E791" s="14">
        <f t="shared" ca="1" si="227"/>
        <v>1</v>
      </c>
      <c r="F791" s="14">
        <f ca="1">(TRUNC(PRODUCT($E$12:$E790),16))</f>
        <v>1.07663484601409</v>
      </c>
      <c r="G791" s="14">
        <f t="shared" ca="1" si="236"/>
        <v>1.0648387450025101</v>
      </c>
      <c r="H791" s="14">
        <f t="shared" ca="1" si="228"/>
        <v>1.0110778300000001</v>
      </c>
      <c r="I791" s="13">
        <f t="shared" si="237"/>
        <v>5.0000000000000001E-3</v>
      </c>
      <c r="J791" s="35">
        <f t="shared" si="238"/>
        <v>44484</v>
      </c>
      <c r="K791" s="2">
        <f t="shared" si="239"/>
        <v>38</v>
      </c>
      <c r="L791" s="18">
        <f t="shared" si="240"/>
        <v>39</v>
      </c>
      <c r="M791" s="12">
        <f t="shared" si="229"/>
        <v>1.0007721789999999</v>
      </c>
      <c r="N791" s="12">
        <f t="shared" ca="1" si="230"/>
        <v>1.0118585630000001</v>
      </c>
      <c r="O791" s="18">
        <f t="shared" si="241"/>
        <v>0</v>
      </c>
      <c r="P791" s="14">
        <f t="shared" ca="1" si="231"/>
        <v>11858.563</v>
      </c>
      <c r="Q791" s="21">
        <f t="shared" si="232"/>
        <v>0</v>
      </c>
      <c r="R791" s="14">
        <f t="shared" si="233"/>
        <v>0</v>
      </c>
      <c r="S791" s="4" t="str">
        <f t="shared" si="242"/>
        <v>A+J=</v>
      </c>
      <c r="T791" s="35">
        <f t="shared" si="243"/>
        <v>44851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3">
        <f t="shared" si="234"/>
        <v>44543</v>
      </c>
      <c r="B792" s="73">
        <f t="shared" ca="1" si="244"/>
        <v>1011858.563</v>
      </c>
      <c r="C792" s="7">
        <f t="shared" si="235"/>
        <v>1000000</v>
      </c>
      <c r="D792" s="13">
        <f ca="1">IF(A792&lt;$B$1,VLOOKUP(A792,[1]DI!$A$4:$B$15000,2,FALSE),0)</f>
        <v>9.1499999999999998E-2</v>
      </c>
      <c r="E792" s="14">
        <f t="shared" ca="1" si="227"/>
        <v>1.00034749</v>
      </c>
      <c r="F792" s="14">
        <f ca="1">(TRUNC(PRODUCT($E$12:$E791),16))</f>
        <v>1.07663484601409</v>
      </c>
      <c r="G792" s="14">
        <f t="shared" ca="1" si="236"/>
        <v>1.0648387450025101</v>
      </c>
      <c r="H792" s="14">
        <f t="shared" ca="1" si="228"/>
        <v>1.0110778300000001</v>
      </c>
      <c r="I792" s="13">
        <f t="shared" si="237"/>
        <v>5.0000000000000001E-3</v>
      </c>
      <c r="J792" s="35">
        <f t="shared" si="238"/>
        <v>44484</v>
      </c>
      <c r="K792" s="2">
        <f t="shared" si="239"/>
        <v>39</v>
      </c>
      <c r="L792" s="18">
        <f t="shared" si="240"/>
        <v>39</v>
      </c>
      <c r="M792" s="12">
        <f t="shared" si="229"/>
        <v>1.0007721789999999</v>
      </c>
      <c r="N792" s="12">
        <f t="shared" ca="1" si="230"/>
        <v>1.0118585630000001</v>
      </c>
      <c r="O792" s="18">
        <f t="shared" si="241"/>
        <v>0</v>
      </c>
      <c r="P792" s="14">
        <f t="shared" ca="1" si="231"/>
        <v>11858.563</v>
      </c>
      <c r="Q792" s="21">
        <f t="shared" si="232"/>
        <v>0</v>
      </c>
      <c r="R792" s="14">
        <f t="shared" si="233"/>
        <v>0</v>
      </c>
      <c r="S792" s="4" t="str">
        <f t="shared" si="242"/>
        <v>A+J=</v>
      </c>
      <c r="T792" s="35">
        <f t="shared" si="243"/>
        <v>44851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3">
        <f t="shared" si="234"/>
        <v>44544</v>
      </c>
      <c r="B793" s="73">
        <f t="shared" ca="1" si="244"/>
        <v>1012230.20899999</v>
      </c>
      <c r="C793" s="7">
        <f t="shared" si="235"/>
        <v>1000000</v>
      </c>
      <c r="D793" s="13">
        <f ca="1">IF(A793&lt;$B$1,VLOOKUP(A793,[1]DI!$A$4:$B$15000,2,FALSE),0)</f>
        <v>9.1499999999999998E-2</v>
      </c>
      <c r="E793" s="14">
        <f t="shared" ca="1" si="227"/>
        <v>1.00034749</v>
      </c>
      <c r="F793" s="14">
        <f ca="1">(TRUNC(PRODUCT($E$12:$E792),16))</f>
        <v>1.0770089658567299</v>
      </c>
      <c r="G793" s="14">
        <f t="shared" ca="1" si="236"/>
        <v>1.0648387450025101</v>
      </c>
      <c r="H793" s="14">
        <f t="shared" ca="1" si="228"/>
        <v>1.01142917</v>
      </c>
      <c r="I793" s="13">
        <f t="shared" si="237"/>
        <v>5.0000000000000001E-3</v>
      </c>
      <c r="J793" s="35">
        <f t="shared" si="238"/>
        <v>44484</v>
      </c>
      <c r="K793" s="2">
        <f t="shared" si="239"/>
        <v>40</v>
      </c>
      <c r="L793" s="18">
        <f t="shared" si="240"/>
        <v>40</v>
      </c>
      <c r="M793" s="12">
        <f t="shared" si="229"/>
        <v>1.0007919869999999</v>
      </c>
      <c r="N793" s="12">
        <f t="shared" ca="1" si="230"/>
        <v>1.0122302089999999</v>
      </c>
      <c r="O793" s="18">
        <f t="shared" si="241"/>
        <v>0</v>
      </c>
      <c r="P793" s="14">
        <f t="shared" ca="1" si="231"/>
        <v>12230.20899999</v>
      </c>
      <c r="Q793" s="21">
        <f t="shared" si="232"/>
        <v>0</v>
      </c>
      <c r="R793" s="14">
        <f t="shared" si="233"/>
        <v>0</v>
      </c>
      <c r="S793" s="4" t="str">
        <f t="shared" si="242"/>
        <v>A+J=</v>
      </c>
      <c r="T793" s="35">
        <f t="shared" si="243"/>
        <v>44851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3">
        <f t="shared" si="234"/>
        <v>44545</v>
      </c>
      <c r="B794" s="73">
        <f t="shared" ca="1" si="244"/>
        <v>1012601.987</v>
      </c>
      <c r="C794" s="7">
        <f t="shared" si="235"/>
        <v>1000000</v>
      </c>
      <c r="D794" s="13">
        <f ca="1">IF(A794&lt;$B$1,VLOOKUP(A794,[1]DI!$A$4:$B$15000,2,FALSE),0)</f>
        <v>9.1499999999999998E-2</v>
      </c>
      <c r="E794" s="14">
        <f t="shared" ca="1" si="227"/>
        <v>1.00034749</v>
      </c>
      <c r="F794" s="14">
        <f ca="1">(TRUNC(PRODUCT($E$12:$E793),16))</f>
        <v>1.07738321570228</v>
      </c>
      <c r="G794" s="14">
        <f t="shared" ca="1" si="236"/>
        <v>1.0648387450025101</v>
      </c>
      <c r="H794" s="14">
        <f t="shared" ca="1" si="228"/>
        <v>1.0117806300000001</v>
      </c>
      <c r="I794" s="13">
        <f t="shared" si="237"/>
        <v>5.0000000000000001E-3</v>
      </c>
      <c r="J794" s="35">
        <f t="shared" si="238"/>
        <v>44484</v>
      </c>
      <c r="K794" s="2">
        <f t="shared" si="239"/>
        <v>41</v>
      </c>
      <c r="L794" s="18">
        <f t="shared" si="240"/>
        <v>41</v>
      </c>
      <c r="M794" s="12">
        <f t="shared" si="229"/>
        <v>1.0008117940000001</v>
      </c>
      <c r="N794" s="12">
        <f t="shared" ca="1" si="230"/>
        <v>1.012601987</v>
      </c>
      <c r="O794" s="18">
        <f t="shared" si="241"/>
        <v>0</v>
      </c>
      <c r="P794" s="14">
        <f t="shared" ca="1" si="231"/>
        <v>12601.986999999999</v>
      </c>
      <c r="Q794" s="21">
        <f t="shared" si="232"/>
        <v>0</v>
      </c>
      <c r="R794" s="14">
        <f t="shared" si="233"/>
        <v>0</v>
      </c>
      <c r="S794" s="4" t="str">
        <f t="shared" si="242"/>
        <v>A+J=</v>
      </c>
      <c r="T794" s="35">
        <f t="shared" si="243"/>
        <v>44851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3">
        <f t="shared" si="234"/>
        <v>44546</v>
      </c>
      <c r="B795" s="73">
        <f t="shared" ca="1" si="244"/>
        <v>1012973.90199999</v>
      </c>
      <c r="C795" s="7">
        <f t="shared" si="235"/>
        <v>1000000</v>
      </c>
      <c r="D795" s="13">
        <f ca="1">IF(A795&lt;$B$1,VLOOKUP(A795,[1]DI!$A$4:$B$15000,2,FALSE),0)</f>
        <v>9.1499999999999998E-2</v>
      </c>
      <c r="E795" s="14">
        <f t="shared" ca="1" si="227"/>
        <v>1.00034749</v>
      </c>
      <c r="F795" s="14">
        <f ca="1">(TRUNC(PRODUCT($E$12:$E794),16))</f>
        <v>1.0777575955959</v>
      </c>
      <c r="G795" s="14">
        <f t="shared" ca="1" si="236"/>
        <v>1.0648387450025101</v>
      </c>
      <c r="H795" s="14">
        <f t="shared" ca="1" si="228"/>
        <v>1.0121322100000001</v>
      </c>
      <c r="I795" s="13">
        <f t="shared" si="237"/>
        <v>5.0000000000000001E-3</v>
      </c>
      <c r="J795" s="35">
        <f t="shared" si="238"/>
        <v>44484</v>
      </c>
      <c r="K795" s="2">
        <f t="shared" si="239"/>
        <v>42</v>
      </c>
      <c r="L795" s="18">
        <f t="shared" si="240"/>
        <v>42</v>
      </c>
      <c r="M795" s="12">
        <f t="shared" si="229"/>
        <v>1.000831603</v>
      </c>
      <c r="N795" s="12">
        <f t="shared" ca="1" si="230"/>
        <v>1.0129739019999999</v>
      </c>
      <c r="O795" s="18">
        <f t="shared" si="241"/>
        <v>0</v>
      </c>
      <c r="P795" s="14">
        <f t="shared" ca="1" si="231"/>
        <v>12973.901999989999</v>
      </c>
      <c r="Q795" s="21">
        <f t="shared" si="232"/>
        <v>0</v>
      </c>
      <c r="R795" s="14">
        <f t="shared" si="233"/>
        <v>0</v>
      </c>
      <c r="S795" s="4" t="str">
        <f t="shared" si="242"/>
        <v>A+J=</v>
      </c>
      <c r="T795" s="35">
        <f t="shared" si="243"/>
        <v>44851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3">
        <f t="shared" si="234"/>
        <v>44547</v>
      </c>
      <c r="B796" s="73">
        <f t="shared" ca="1" si="244"/>
        <v>1013345.96</v>
      </c>
      <c r="C796" s="7">
        <f t="shared" si="235"/>
        <v>1000000</v>
      </c>
      <c r="D796" s="13">
        <f ca="1">IF(A796&lt;$B$1,VLOOKUP(A796,[1]DI!$A$4:$B$15000,2,FALSE),0)</f>
        <v>9.1499999999999998E-2</v>
      </c>
      <c r="E796" s="14">
        <f t="shared" ca="1" si="227"/>
        <v>1.00034749</v>
      </c>
      <c r="F796" s="14">
        <f ca="1">(TRUNC(PRODUCT($E$12:$E795),16))</f>
        <v>1.0781321055827999</v>
      </c>
      <c r="G796" s="14">
        <f t="shared" ca="1" si="236"/>
        <v>1.0648387450025101</v>
      </c>
      <c r="H796" s="14">
        <f t="shared" ca="1" si="228"/>
        <v>1.01248392</v>
      </c>
      <c r="I796" s="13">
        <f t="shared" si="237"/>
        <v>5.0000000000000001E-3</v>
      </c>
      <c r="J796" s="35">
        <f t="shared" si="238"/>
        <v>44484</v>
      </c>
      <c r="K796" s="2">
        <f t="shared" si="239"/>
        <v>43</v>
      </c>
      <c r="L796" s="18">
        <f t="shared" si="240"/>
        <v>43</v>
      </c>
      <c r="M796" s="12">
        <f t="shared" si="229"/>
        <v>1.000851411</v>
      </c>
      <c r="N796" s="12">
        <f t="shared" ca="1" si="230"/>
        <v>1.0133459600000001</v>
      </c>
      <c r="O796" s="18">
        <f t="shared" si="241"/>
        <v>0</v>
      </c>
      <c r="P796" s="14">
        <f t="shared" ca="1" si="231"/>
        <v>13345.96</v>
      </c>
      <c r="Q796" s="21">
        <f t="shared" si="232"/>
        <v>0</v>
      </c>
      <c r="R796" s="14">
        <f t="shared" si="233"/>
        <v>0</v>
      </c>
      <c r="S796" s="4" t="str">
        <f t="shared" si="242"/>
        <v>A+J=</v>
      </c>
      <c r="T796" s="35">
        <f t="shared" si="243"/>
        <v>44851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3">
        <f t="shared" si="234"/>
        <v>44548</v>
      </c>
      <c r="B797" s="73">
        <f t="shared" ca="1" si="244"/>
        <v>1013718.15299999</v>
      </c>
      <c r="C797" s="7">
        <f t="shared" si="235"/>
        <v>1000000</v>
      </c>
      <c r="D797" s="13">
        <f ca="1">IF(A797&lt;$B$1,VLOOKUP(A797,[1]DI!$A$4:$B$15000,2,FALSE),0)</f>
        <v>0</v>
      </c>
      <c r="E797" s="14">
        <f t="shared" ca="1" si="227"/>
        <v>1</v>
      </c>
      <c r="F797" s="14">
        <f ca="1">(TRUNC(PRODUCT($E$12:$E796),16))</f>
        <v>1.0785067457081601</v>
      </c>
      <c r="G797" s="14">
        <f t="shared" ca="1" si="236"/>
        <v>1.0648387450025101</v>
      </c>
      <c r="H797" s="14">
        <f t="shared" ca="1" si="228"/>
        <v>1.01283575</v>
      </c>
      <c r="I797" s="13">
        <f t="shared" si="237"/>
        <v>5.0000000000000001E-3</v>
      </c>
      <c r="J797" s="35">
        <f t="shared" si="238"/>
        <v>44484</v>
      </c>
      <c r="K797" s="2">
        <f t="shared" si="239"/>
        <v>43</v>
      </c>
      <c r="L797" s="18">
        <f t="shared" si="240"/>
        <v>44</v>
      </c>
      <c r="M797" s="12">
        <f t="shared" si="229"/>
        <v>1.0008712200000001</v>
      </c>
      <c r="N797" s="12">
        <f t="shared" ca="1" si="230"/>
        <v>1.0137181529999999</v>
      </c>
      <c r="O797" s="18">
        <f t="shared" si="241"/>
        <v>0</v>
      </c>
      <c r="P797" s="14">
        <f t="shared" ca="1" si="231"/>
        <v>13718.152999989999</v>
      </c>
      <c r="Q797" s="21">
        <f t="shared" si="232"/>
        <v>0</v>
      </c>
      <c r="R797" s="14">
        <f t="shared" si="233"/>
        <v>0</v>
      </c>
      <c r="S797" s="4" t="str">
        <f t="shared" si="242"/>
        <v>A+J=</v>
      </c>
      <c r="T797" s="35">
        <f t="shared" si="243"/>
        <v>44851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3">
        <f t="shared" si="234"/>
        <v>44549</v>
      </c>
      <c r="B798" s="73">
        <f t="shared" ca="1" si="244"/>
        <v>1013718.15299999</v>
      </c>
      <c r="C798" s="7">
        <f t="shared" si="235"/>
        <v>1000000</v>
      </c>
      <c r="D798" s="13">
        <f ca="1">IF(A798&lt;$B$1,VLOOKUP(A798,[1]DI!$A$4:$B$15000,2,FALSE),0)</f>
        <v>0</v>
      </c>
      <c r="E798" s="14">
        <f t="shared" ca="1" si="227"/>
        <v>1</v>
      </c>
      <c r="F798" s="14">
        <f ca="1">(TRUNC(PRODUCT($E$12:$E797),16))</f>
        <v>1.0785067457081601</v>
      </c>
      <c r="G798" s="14">
        <f t="shared" ca="1" si="236"/>
        <v>1.0648387450025101</v>
      </c>
      <c r="H798" s="14">
        <f t="shared" ca="1" si="228"/>
        <v>1.01283575</v>
      </c>
      <c r="I798" s="13">
        <f t="shared" si="237"/>
        <v>5.0000000000000001E-3</v>
      </c>
      <c r="J798" s="35">
        <f t="shared" si="238"/>
        <v>44484</v>
      </c>
      <c r="K798" s="2">
        <f t="shared" si="239"/>
        <v>43</v>
      </c>
      <c r="L798" s="18">
        <f t="shared" si="240"/>
        <v>44</v>
      </c>
      <c r="M798" s="12">
        <f t="shared" si="229"/>
        <v>1.0008712200000001</v>
      </c>
      <c r="N798" s="12">
        <f t="shared" ca="1" si="230"/>
        <v>1.0137181529999999</v>
      </c>
      <c r="O798" s="18">
        <f t="shared" si="241"/>
        <v>0</v>
      </c>
      <c r="P798" s="14">
        <f t="shared" ca="1" si="231"/>
        <v>13718.152999989999</v>
      </c>
      <c r="Q798" s="21">
        <f t="shared" si="232"/>
        <v>0</v>
      </c>
      <c r="R798" s="14">
        <f t="shared" si="233"/>
        <v>0</v>
      </c>
      <c r="S798" s="4" t="str">
        <f t="shared" si="242"/>
        <v>A+J=</v>
      </c>
      <c r="T798" s="35">
        <f t="shared" si="243"/>
        <v>44851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3">
        <f t="shared" si="234"/>
        <v>44550</v>
      </c>
      <c r="B799" s="73">
        <f t="shared" ca="1" si="244"/>
        <v>1013718.15299999</v>
      </c>
      <c r="C799" s="7">
        <f t="shared" si="235"/>
        <v>1000000</v>
      </c>
      <c r="D799" s="13">
        <f ca="1">IF(A799&lt;$B$1,VLOOKUP(A799,[1]DI!$A$4:$B$15000,2,FALSE),0)</f>
        <v>9.1499999999999998E-2</v>
      </c>
      <c r="E799" s="14">
        <f t="shared" ca="1" si="227"/>
        <v>1.00034749</v>
      </c>
      <c r="F799" s="14">
        <f ca="1">(TRUNC(PRODUCT($E$12:$E798),16))</f>
        <v>1.0785067457081601</v>
      </c>
      <c r="G799" s="14">
        <f t="shared" ca="1" si="236"/>
        <v>1.0648387450025101</v>
      </c>
      <c r="H799" s="14">
        <f t="shared" ca="1" si="228"/>
        <v>1.01283575</v>
      </c>
      <c r="I799" s="13">
        <f t="shared" si="237"/>
        <v>5.0000000000000001E-3</v>
      </c>
      <c r="J799" s="35">
        <f t="shared" si="238"/>
        <v>44484</v>
      </c>
      <c r="K799" s="2">
        <f t="shared" si="239"/>
        <v>44</v>
      </c>
      <c r="L799" s="18">
        <f t="shared" si="240"/>
        <v>44</v>
      </c>
      <c r="M799" s="12">
        <f t="shared" si="229"/>
        <v>1.0008712200000001</v>
      </c>
      <c r="N799" s="12">
        <f t="shared" ca="1" si="230"/>
        <v>1.0137181529999999</v>
      </c>
      <c r="O799" s="18">
        <f t="shared" si="241"/>
        <v>0</v>
      </c>
      <c r="P799" s="14">
        <f t="shared" ca="1" si="231"/>
        <v>13718.152999989999</v>
      </c>
      <c r="Q799" s="21">
        <f t="shared" si="232"/>
        <v>0</v>
      </c>
      <c r="R799" s="14">
        <f t="shared" si="233"/>
        <v>0</v>
      </c>
      <c r="S799" s="4" t="str">
        <f t="shared" si="242"/>
        <v>A+J=</v>
      </c>
      <c r="T799" s="35">
        <f t="shared" si="243"/>
        <v>44851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3">
        <f t="shared" si="234"/>
        <v>44551</v>
      </c>
      <c r="B800" s="73">
        <f t="shared" ca="1" si="244"/>
        <v>1014090.47999999</v>
      </c>
      <c r="C800" s="7">
        <f t="shared" si="235"/>
        <v>1000000</v>
      </c>
      <c r="D800" s="13">
        <f ca="1">IF(A800&lt;$B$1,VLOOKUP(A800,[1]DI!$A$4:$B$15000,2,FALSE),0)</f>
        <v>9.1499999999999998E-2</v>
      </c>
      <c r="E800" s="14">
        <f t="shared" ca="1" si="227"/>
        <v>1.00034749</v>
      </c>
      <c r="F800" s="14">
        <f ca="1">(TRUNC(PRODUCT($E$12:$E799),16))</f>
        <v>1.07888151601723</v>
      </c>
      <c r="G800" s="14">
        <f t="shared" ca="1" si="236"/>
        <v>1.0648387450025101</v>
      </c>
      <c r="H800" s="14">
        <f t="shared" ca="1" si="228"/>
        <v>1.0131877</v>
      </c>
      <c r="I800" s="13">
        <f t="shared" si="237"/>
        <v>5.0000000000000001E-3</v>
      </c>
      <c r="J800" s="35">
        <f t="shared" si="238"/>
        <v>44484</v>
      </c>
      <c r="K800" s="2">
        <f t="shared" si="239"/>
        <v>45</v>
      </c>
      <c r="L800" s="18">
        <f t="shared" si="240"/>
        <v>45</v>
      </c>
      <c r="M800" s="12">
        <f t="shared" si="229"/>
        <v>1.0008910289999999</v>
      </c>
      <c r="N800" s="12">
        <f t="shared" ca="1" si="230"/>
        <v>1.0140904799999999</v>
      </c>
      <c r="O800" s="18">
        <f t="shared" si="241"/>
        <v>0</v>
      </c>
      <c r="P800" s="14">
        <f t="shared" ca="1" si="231"/>
        <v>14090.479999990001</v>
      </c>
      <c r="Q800" s="21">
        <f t="shared" si="232"/>
        <v>0</v>
      </c>
      <c r="R800" s="14">
        <f t="shared" si="233"/>
        <v>0</v>
      </c>
      <c r="S800" s="4" t="str">
        <f t="shared" si="242"/>
        <v>A+J=</v>
      </c>
      <c r="T800" s="35">
        <f t="shared" si="243"/>
        <v>44851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3">
        <f t="shared" si="234"/>
        <v>44552</v>
      </c>
      <c r="B801" s="73">
        <f t="shared" ca="1" si="244"/>
        <v>1014462.942</v>
      </c>
      <c r="C801" s="7">
        <f t="shared" si="235"/>
        <v>1000000</v>
      </c>
      <c r="D801" s="13">
        <f ca="1">IF(A801&lt;$B$1,VLOOKUP(A801,[1]DI!$A$4:$B$15000,2,FALSE),0)</f>
        <v>9.1499999999999998E-2</v>
      </c>
      <c r="E801" s="14">
        <f t="shared" ca="1" si="227"/>
        <v>1.00034749</v>
      </c>
      <c r="F801" s="14">
        <f ca="1">(TRUNC(PRODUCT($E$12:$E800),16))</f>
        <v>1.0792564165552301</v>
      </c>
      <c r="G801" s="14">
        <f t="shared" ca="1" si="236"/>
        <v>1.0648387450025101</v>
      </c>
      <c r="H801" s="14">
        <f t="shared" ca="1" si="228"/>
        <v>1.01353977</v>
      </c>
      <c r="I801" s="13">
        <f t="shared" si="237"/>
        <v>5.0000000000000001E-3</v>
      </c>
      <c r="J801" s="35">
        <f t="shared" si="238"/>
        <v>44484</v>
      </c>
      <c r="K801" s="2">
        <f t="shared" si="239"/>
        <v>46</v>
      </c>
      <c r="L801" s="18">
        <f t="shared" si="240"/>
        <v>46</v>
      </c>
      <c r="M801" s="12">
        <f t="shared" si="229"/>
        <v>1.0009108390000001</v>
      </c>
      <c r="N801" s="12">
        <f t="shared" ca="1" si="230"/>
        <v>1.014462942</v>
      </c>
      <c r="O801" s="18">
        <f t="shared" si="241"/>
        <v>0</v>
      </c>
      <c r="P801" s="14">
        <f t="shared" ca="1" si="231"/>
        <v>14462.941999999999</v>
      </c>
      <c r="Q801" s="21">
        <f t="shared" si="232"/>
        <v>0</v>
      </c>
      <c r="R801" s="14">
        <f t="shared" si="233"/>
        <v>0</v>
      </c>
      <c r="S801" s="4" t="str">
        <f t="shared" si="242"/>
        <v>A+J=</v>
      </c>
      <c r="T801" s="35">
        <f t="shared" si="243"/>
        <v>44851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3">
        <f t="shared" si="234"/>
        <v>44553</v>
      </c>
      <c r="B802" s="73">
        <f t="shared" ca="1" si="244"/>
        <v>1014835.5379999999</v>
      </c>
      <c r="C802" s="7">
        <f t="shared" si="235"/>
        <v>1000000</v>
      </c>
      <c r="D802" s="13">
        <f ca="1">IF(A802&lt;$B$1,VLOOKUP(A802,[1]DI!$A$4:$B$15000,2,FALSE),0)</f>
        <v>9.1499999999999998E-2</v>
      </c>
      <c r="E802" s="14">
        <f t="shared" ca="1" si="227"/>
        <v>1.00034749</v>
      </c>
      <c r="F802" s="14">
        <f ca="1">(TRUNC(PRODUCT($E$12:$E801),16))</f>
        <v>1.07963144736742</v>
      </c>
      <c r="G802" s="14">
        <f t="shared" ca="1" si="236"/>
        <v>1.0648387450025101</v>
      </c>
      <c r="H802" s="14">
        <f t="shared" ca="1" si="228"/>
        <v>1.01389196</v>
      </c>
      <c r="I802" s="13">
        <f t="shared" si="237"/>
        <v>5.0000000000000001E-3</v>
      </c>
      <c r="J802" s="35">
        <f t="shared" si="238"/>
        <v>44484</v>
      </c>
      <c r="K802" s="2">
        <f t="shared" si="239"/>
        <v>47</v>
      </c>
      <c r="L802" s="18">
        <f t="shared" si="240"/>
        <v>47</v>
      </c>
      <c r="M802" s="12">
        <f t="shared" si="229"/>
        <v>1.0009306490000001</v>
      </c>
      <c r="N802" s="12">
        <f t="shared" ca="1" si="230"/>
        <v>1.014835538</v>
      </c>
      <c r="O802" s="18">
        <f t="shared" si="241"/>
        <v>0</v>
      </c>
      <c r="P802" s="14">
        <f t="shared" ca="1" si="231"/>
        <v>14835.538</v>
      </c>
      <c r="Q802" s="21">
        <f t="shared" si="232"/>
        <v>0</v>
      </c>
      <c r="R802" s="14">
        <f t="shared" si="233"/>
        <v>0</v>
      </c>
      <c r="S802" s="4" t="str">
        <f t="shared" si="242"/>
        <v>A+J=</v>
      </c>
      <c r="T802" s="35">
        <f t="shared" si="243"/>
        <v>44851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3">
        <f t="shared" si="234"/>
        <v>44554</v>
      </c>
      <c r="B803" s="73">
        <f t="shared" ca="1" si="244"/>
        <v>1015208.278</v>
      </c>
      <c r="C803" s="7">
        <f t="shared" si="235"/>
        <v>1000000</v>
      </c>
      <c r="D803" s="13">
        <f ca="1">IF(A803&lt;$B$1,VLOOKUP(A803,[1]DI!$A$4:$B$15000,2,FALSE),0)</f>
        <v>9.1499999999999998E-2</v>
      </c>
      <c r="E803" s="14">
        <f t="shared" ca="1" si="227"/>
        <v>1.00034749</v>
      </c>
      <c r="F803" s="14">
        <f ca="1">(TRUNC(PRODUCT($E$12:$E802),16))</f>
        <v>1.08000660849907</v>
      </c>
      <c r="G803" s="14">
        <f t="shared" ca="1" si="236"/>
        <v>1.0648387450025101</v>
      </c>
      <c r="H803" s="14">
        <f t="shared" ca="1" si="228"/>
        <v>1.01424428</v>
      </c>
      <c r="I803" s="13">
        <f t="shared" si="237"/>
        <v>5.0000000000000001E-3</v>
      </c>
      <c r="J803" s="35">
        <f t="shared" si="238"/>
        <v>44484</v>
      </c>
      <c r="K803" s="2">
        <f t="shared" si="239"/>
        <v>48</v>
      </c>
      <c r="L803" s="18">
        <f t="shared" si="240"/>
        <v>48</v>
      </c>
      <c r="M803" s="12">
        <f t="shared" si="229"/>
        <v>1.000950459</v>
      </c>
      <c r="N803" s="12">
        <f t="shared" ca="1" si="230"/>
        <v>1.015208278</v>
      </c>
      <c r="O803" s="18">
        <f t="shared" si="241"/>
        <v>0</v>
      </c>
      <c r="P803" s="14">
        <f t="shared" ca="1" si="231"/>
        <v>15208.278</v>
      </c>
      <c r="Q803" s="21">
        <f t="shared" si="232"/>
        <v>0</v>
      </c>
      <c r="R803" s="14">
        <f t="shared" si="233"/>
        <v>0</v>
      </c>
      <c r="S803" s="4" t="str">
        <f t="shared" si="242"/>
        <v>A+J=</v>
      </c>
      <c r="T803" s="35">
        <f t="shared" si="243"/>
        <v>44851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3">
        <f t="shared" si="234"/>
        <v>44555</v>
      </c>
      <c r="B804" s="73">
        <f t="shared" ca="1" si="244"/>
        <v>1015581.153</v>
      </c>
      <c r="C804" s="7">
        <f t="shared" si="235"/>
        <v>1000000</v>
      </c>
      <c r="D804" s="13">
        <f ca="1">IF(A804&lt;$B$1,VLOOKUP(A804,[1]DI!$A$4:$B$15000,2,FALSE),0)</f>
        <v>0</v>
      </c>
      <c r="E804" s="14">
        <f t="shared" ca="1" si="227"/>
        <v>1</v>
      </c>
      <c r="F804" s="14">
        <f ca="1">(TRUNC(PRODUCT($E$12:$E803),16))</f>
        <v>1.08038189999545</v>
      </c>
      <c r="G804" s="14">
        <f t="shared" ca="1" si="236"/>
        <v>1.0648387450025101</v>
      </c>
      <c r="H804" s="14">
        <f t="shared" ca="1" si="228"/>
        <v>1.0145967199999999</v>
      </c>
      <c r="I804" s="13">
        <f t="shared" si="237"/>
        <v>5.0000000000000001E-3</v>
      </c>
      <c r="J804" s="35">
        <f t="shared" si="238"/>
        <v>44484</v>
      </c>
      <c r="K804" s="2">
        <f t="shared" si="239"/>
        <v>48</v>
      </c>
      <c r="L804" s="18">
        <f t="shared" si="240"/>
        <v>49</v>
      </c>
      <c r="M804" s="12">
        <f t="shared" si="229"/>
        <v>1.0009702700000001</v>
      </c>
      <c r="N804" s="12">
        <f t="shared" ca="1" si="230"/>
        <v>1.0155811530000001</v>
      </c>
      <c r="O804" s="18">
        <f t="shared" si="241"/>
        <v>0</v>
      </c>
      <c r="P804" s="14">
        <f t="shared" ca="1" si="231"/>
        <v>15581.153</v>
      </c>
      <c r="Q804" s="21">
        <f t="shared" si="232"/>
        <v>0</v>
      </c>
      <c r="R804" s="14">
        <f t="shared" si="233"/>
        <v>0</v>
      </c>
      <c r="S804" s="4" t="str">
        <f t="shared" si="242"/>
        <v>A+J=</v>
      </c>
      <c r="T804" s="35">
        <f t="shared" si="243"/>
        <v>44851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3">
        <f t="shared" si="234"/>
        <v>44556</v>
      </c>
      <c r="B805" s="73">
        <f t="shared" ca="1" si="244"/>
        <v>1015581.153</v>
      </c>
      <c r="C805" s="7">
        <f t="shared" si="235"/>
        <v>1000000</v>
      </c>
      <c r="D805" s="13">
        <f ca="1">IF(A805&lt;$B$1,VLOOKUP(A805,[1]DI!$A$4:$B$15000,2,FALSE),0)</f>
        <v>0</v>
      </c>
      <c r="E805" s="14">
        <f t="shared" ca="1" si="227"/>
        <v>1</v>
      </c>
      <c r="F805" s="14">
        <f ca="1">(TRUNC(PRODUCT($E$12:$E804),16))</f>
        <v>1.08038189999545</v>
      </c>
      <c r="G805" s="14">
        <f t="shared" ca="1" si="236"/>
        <v>1.0648387450025101</v>
      </c>
      <c r="H805" s="14">
        <f t="shared" ca="1" si="228"/>
        <v>1.0145967199999999</v>
      </c>
      <c r="I805" s="13">
        <f t="shared" si="237"/>
        <v>5.0000000000000001E-3</v>
      </c>
      <c r="J805" s="35">
        <f t="shared" si="238"/>
        <v>44484</v>
      </c>
      <c r="K805" s="2">
        <f t="shared" si="239"/>
        <v>48</v>
      </c>
      <c r="L805" s="18">
        <f t="shared" si="240"/>
        <v>49</v>
      </c>
      <c r="M805" s="12">
        <f t="shared" si="229"/>
        <v>1.0009702700000001</v>
      </c>
      <c r="N805" s="12">
        <f t="shared" ca="1" si="230"/>
        <v>1.0155811530000001</v>
      </c>
      <c r="O805" s="18">
        <f t="shared" si="241"/>
        <v>0</v>
      </c>
      <c r="P805" s="14">
        <f t="shared" ca="1" si="231"/>
        <v>15581.153</v>
      </c>
      <c r="Q805" s="21">
        <f t="shared" si="232"/>
        <v>0</v>
      </c>
      <c r="R805" s="14">
        <f t="shared" si="233"/>
        <v>0</v>
      </c>
      <c r="S805" s="4" t="str">
        <f t="shared" si="242"/>
        <v>A+J=</v>
      </c>
      <c r="T805" s="35">
        <f t="shared" si="243"/>
        <v>44851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3">
        <f t="shared" si="234"/>
        <v>44557</v>
      </c>
      <c r="B806" s="73">
        <f t="shared" ca="1" si="244"/>
        <v>1015581.153</v>
      </c>
      <c r="C806" s="7">
        <f t="shared" si="235"/>
        <v>1000000</v>
      </c>
      <c r="D806" s="13">
        <f ca="1">IF(A806&lt;$B$1,VLOOKUP(A806,[1]DI!$A$4:$B$15000,2,FALSE),0)</f>
        <v>9.1499999999999998E-2</v>
      </c>
      <c r="E806" s="14">
        <f t="shared" ca="1" si="227"/>
        <v>1.00034749</v>
      </c>
      <c r="F806" s="14">
        <f ca="1">(TRUNC(PRODUCT($E$12:$E805),16))</f>
        <v>1.08038189999545</v>
      </c>
      <c r="G806" s="14">
        <f t="shared" ca="1" si="236"/>
        <v>1.0648387450025101</v>
      </c>
      <c r="H806" s="14">
        <f t="shared" ca="1" si="228"/>
        <v>1.0145967199999999</v>
      </c>
      <c r="I806" s="13">
        <f t="shared" si="237"/>
        <v>5.0000000000000001E-3</v>
      </c>
      <c r="J806" s="35">
        <f t="shared" si="238"/>
        <v>44484</v>
      </c>
      <c r="K806" s="2">
        <f t="shared" si="239"/>
        <v>49</v>
      </c>
      <c r="L806" s="18">
        <f t="shared" si="240"/>
        <v>49</v>
      </c>
      <c r="M806" s="12">
        <f t="shared" si="229"/>
        <v>1.0009702700000001</v>
      </c>
      <c r="N806" s="12">
        <f t="shared" ca="1" si="230"/>
        <v>1.0155811530000001</v>
      </c>
      <c r="O806" s="18">
        <f t="shared" si="241"/>
        <v>0</v>
      </c>
      <c r="P806" s="14">
        <f t="shared" ca="1" si="231"/>
        <v>15581.153</v>
      </c>
      <c r="Q806" s="21">
        <f t="shared" si="232"/>
        <v>0</v>
      </c>
      <c r="R806" s="14">
        <f t="shared" si="233"/>
        <v>0</v>
      </c>
      <c r="S806" s="4" t="str">
        <f t="shared" si="242"/>
        <v>A+J=</v>
      </c>
      <c r="T806" s="35">
        <f t="shared" si="243"/>
        <v>44851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3">
        <f t="shared" si="234"/>
        <v>44558</v>
      </c>
      <c r="B807" s="73">
        <f t="shared" ca="1" si="244"/>
        <v>1015954.162</v>
      </c>
      <c r="C807" s="7">
        <f t="shared" si="235"/>
        <v>1000000</v>
      </c>
      <c r="D807" s="13">
        <f ca="1">IF(A807&lt;$B$1,VLOOKUP(A807,[1]DI!$A$4:$B$15000,2,FALSE),0)</f>
        <v>9.1499999999999998E-2</v>
      </c>
      <c r="E807" s="14">
        <f t="shared" ca="1" si="227"/>
        <v>1.00034749</v>
      </c>
      <c r="F807" s="14">
        <f ca="1">(TRUNC(PRODUCT($E$12:$E806),16))</f>
        <v>1.08075732190188</v>
      </c>
      <c r="G807" s="14">
        <f t="shared" ca="1" si="236"/>
        <v>1.0648387450025101</v>
      </c>
      <c r="H807" s="14">
        <f t="shared" ca="1" si="228"/>
        <v>1.01494928</v>
      </c>
      <c r="I807" s="13">
        <f t="shared" si="237"/>
        <v>5.0000000000000001E-3</v>
      </c>
      <c r="J807" s="35">
        <f t="shared" si="238"/>
        <v>44484</v>
      </c>
      <c r="K807" s="2">
        <f t="shared" si="239"/>
        <v>50</v>
      </c>
      <c r="L807" s="18">
        <f t="shared" si="240"/>
        <v>50</v>
      </c>
      <c r="M807" s="12">
        <f t="shared" si="229"/>
        <v>1.0009900810000001</v>
      </c>
      <c r="N807" s="12">
        <f t="shared" ca="1" si="230"/>
        <v>1.0159541620000001</v>
      </c>
      <c r="O807" s="18">
        <f t="shared" si="241"/>
        <v>0</v>
      </c>
      <c r="P807" s="14">
        <f t="shared" ca="1" si="231"/>
        <v>15954.162</v>
      </c>
      <c r="Q807" s="21">
        <f t="shared" si="232"/>
        <v>0</v>
      </c>
      <c r="R807" s="14">
        <f t="shared" si="233"/>
        <v>0</v>
      </c>
      <c r="S807" s="4" t="str">
        <f t="shared" si="242"/>
        <v>A+J=</v>
      </c>
      <c r="T807" s="35">
        <f t="shared" si="243"/>
        <v>44851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3">
        <f t="shared" si="234"/>
        <v>44559</v>
      </c>
      <c r="B808" s="73">
        <f t="shared" ca="1" si="244"/>
        <v>1016327.31599999</v>
      </c>
      <c r="C808" s="7">
        <f t="shared" si="235"/>
        <v>1000000</v>
      </c>
      <c r="D808" s="13">
        <f ca="1">IF(A808&lt;$B$1,VLOOKUP(A808,[1]DI!$A$4:$B$15000,2,FALSE),0)</f>
        <v>9.1499999999999998E-2</v>
      </c>
      <c r="E808" s="14">
        <f t="shared" ca="1" si="227"/>
        <v>1.00034749</v>
      </c>
      <c r="F808" s="14">
        <f ca="1">(TRUNC(PRODUCT($E$12:$E807),16))</f>
        <v>1.0811328742636701</v>
      </c>
      <c r="G808" s="14">
        <f t="shared" ca="1" si="236"/>
        <v>1.0648387450025101</v>
      </c>
      <c r="H808" s="14">
        <f t="shared" ca="1" si="228"/>
        <v>1.0153019700000001</v>
      </c>
      <c r="I808" s="13">
        <f t="shared" si="237"/>
        <v>5.0000000000000001E-3</v>
      </c>
      <c r="J808" s="35">
        <f t="shared" si="238"/>
        <v>44484</v>
      </c>
      <c r="K808" s="2">
        <f t="shared" si="239"/>
        <v>51</v>
      </c>
      <c r="L808" s="18">
        <f t="shared" si="240"/>
        <v>51</v>
      </c>
      <c r="M808" s="12">
        <f t="shared" si="229"/>
        <v>1.001009893</v>
      </c>
      <c r="N808" s="12">
        <f t="shared" ca="1" si="230"/>
        <v>1.0163273159999999</v>
      </c>
      <c r="O808" s="18">
        <f t="shared" si="241"/>
        <v>0</v>
      </c>
      <c r="P808" s="14">
        <f t="shared" ca="1" si="231"/>
        <v>16327.31599999</v>
      </c>
      <c r="Q808" s="21">
        <f t="shared" si="232"/>
        <v>0</v>
      </c>
      <c r="R808" s="14">
        <f t="shared" si="233"/>
        <v>0</v>
      </c>
      <c r="S808" s="4" t="str">
        <f t="shared" si="242"/>
        <v>A+J=</v>
      </c>
      <c r="T808" s="35">
        <f t="shared" si="243"/>
        <v>44851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3">
        <f t="shared" si="234"/>
        <v>44560</v>
      </c>
      <c r="B809" s="73">
        <f t="shared" ca="1" si="244"/>
        <v>1016700.605</v>
      </c>
      <c r="C809" s="7">
        <f t="shared" si="235"/>
        <v>1000000</v>
      </c>
      <c r="D809" s="13">
        <f ca="1">IF(A809&lt;$B$1,VLOOKUP(A809,[1]DI!$A$4:$B$15000,2,FALSE),0)</f>
        <v>9.1499999999999998E-2</v>
      </c>
      <c r="E809" s="14">
        <f t="shared" ca="1" si="227"/>
        <v>1.00034749</v>
      </c>
      <c r="F809" s="14">
        <f ca="1">(TRUNC(PRODUCT($E$12:$E808),16))</f>
        <v>1.08150855712615</v>
      </c>
      <c r="G809" s="14">
        <f t="shared" ca="1" si="236"/>
        <v>1.0648387450025101</v>
      </c>
      <c r="H809" s="14">
        <f t="shared" ca="1" si="228"/>
        <v>1.01565478</v>
      </c>
      <c r="I809" s="13">
        <f t="shared" si="237"/>
        <v>5.0000000000000001E-3</v>
      </c>
      <c r="J809" s="35">
        <f t="shared" si="238"/>
        <v>44484</v>
      </c>
      <c r="K809" s="2">
        <f t="shared" si="239"/>
        <v>52</v>
      </c>
      <c r="L809" s="18">
        <f t="shared" si="240"/>
        <v>52</v>
      </c>
      <c r="M809" s="12">
        <f t="shared" si="229"/>
        <v>1.0010297050000001</v>
      </c>
      <c r="N809" s="12">
        <f t="shared" ca="1" si="230"/>
        <v>1.016700605</v>
      </c>
      <c r="O809" s="18">
        <f t="shared" si="241"/>
        <v>0</v>
      </c>
      <c r="P809" s="14">
        <f t="shared" ca="1" si="231"/>
        <v>16700.605</v>
      </c>
      <c r="Q809" s="21">
        <f t="shared" si="232"/>
        <v>0</v>
      </c>
      <c r="R809" s="14">
        <f t="shared" si="233"/>
        <v>0</v>
      </c>
      <c r="S809" s="4" t="str">
        <f t="shared" si="242"/>
        <v>A+J=</v>
      </c>
      <c r="T809" s="35">
        <f t="shared" si="243"/>
        <v>44851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3">
        <f t="shared" si="234"/>
        <v>44561</v>
      </c>
      <c r="B810" s="73">
        <f t="shared" ca="1" si="244"/>
        <v>1017074.027</v>
      </c>
      <c r="C810" s="7">
        <f t="shared" si="235"/>
        <v>1000000</v>
      </c>
      <c r="D810" s="13">
        <f ca="1">IF(A810&lt;$B$1,VLOOKUP(A810,[1]DI!$A$4:$B$15000,2,FALSE),0)</f>
        <v>9.1499999999999998E-2</v>
      </c>
      <c r="E810" s="14">
        <f t="shared" ca="1" si="227"/>
        <v>1.00034749</v>
      </c>
      <c r="F810" s="14">
        <f ca="1">(TRUNC(PRODUCT($E$12:$E809),16))</f>
        <v>1.0818843705346599</v>
      </c>
      <c r="G810" s="14">
        <f t="shared" ca="1" si="236"/>
        <v>1.0648387450025101</v>
      </c>
      <c r="H810" s="14">
        <f t="shared" ca="1" si="228"/>
        <v>1.01600771</v>
      </c>
      <c r="I810" s="13">
        <f t="shared" si="237"/>
        <v>5.0000000000000001E-3</v>
      </c>
      <c r="J810" s="35">
        <f t="shared" si="238"/>
        <v>44484</v>
      </c>
      <c r="K810" s="2">
        <f t="shared" si="239"/>
        <v>53</v>
      </c>
      <c r="L810" s="18">
        <f t="shared" si="240"/>
        <v>53</v>
      </c>
      <c r="M810" s="12">
        <f t="shared" si="229"/>
        <v>1.001049517</v>
      </c>
      <c r="N810" s="12">
        <f t="shared" ca="1" si="230"/>
        <v>1.017074027</v>
      </c>
      <c r="O810" s="18">
        <f t="shared" si="241"/>
        <v>0</v>
      </c>
      <c r="P810" s="14">
        <f t="shared" ca="1" si="231"/>
        <v>17074.026999999998</v>
      </c>
      <c r="Q810" s="21">
        <f t="shared" si="232"/>
        <v>0</v>
      </c>
      <c r="R810" s="14">
        <f t="shared" si="233"/>
        <v>0</v>
      </c>
      <c r="S810" s="4" t="str">
        <f t="shared" si="242"/>
        <v>A+J=</v>
      </c>
      <c r="T810" s="35">
        <f t="shared" si="243"/>
        <v>44851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3">
        <f t="shared" si="234"/>
        <v>44562</v>
      </c>
      <c r="B811" s="73">
        <f t="shared" ca="1" si="244"/>
        <v>1017447.585</v>
      </c>
      <c r="C811" s="7">
        <f t="shared" si="235"/>
        <v>1000000</v>
      </c>
      <c r="D811" s="13">
        <f ca="1">IF(A811&lt;$B$1,VLOOKUP(A811,[1]DI!$A$4:$B$15000,2,FALSE),0)</f>
        <v>0</v>
      </c>
      <c r="E811" s="14">
        <f t="shared" ca="1" si="227"/>
        <v>1</v>
      </c>
      <c r="F811" s="14">
        <f ca="1">(TRUNC(PRODUCT($E$12:$E810),16))</f>
        <v>1.0822603145345799</v>
      </c>
      <c r="G811" s="14">
        <f t="shared" ca="1" si="236"/>
        <v>1.0648387450025101</v>
      </c>
      <c r="H811" s="14">
        <f t="shared" ca="1" si="228"/>
        <v>1.01636076</v>
      </c>
      <c r="I811" s="13">
        <f t="shared" si="237"/>
        <v>5.0000000000000001E-3</v>
      </c>
      <c r="J811" s="35">
        <f t="shared" si="238"/>
        <v>44484</v>
      </c>
      <c r="K811" s="2">
        <f t="shared" si="239"/>
        <v>53</v>
      </c>
      <c r="L811" s="18">
        <f t="shared" si="240"/>
        <v>54</v>
      </c>
      <c r="M811" s="12">
        <f t="shared" si="229"/>
        <v>1.00106933</v>
      </c>
      <c r="N811" s="12">
        <f t="shared" ca="1" si="230"/>
        <v>1.017447585</v>
      </c>
      <c r="O811" s="18">
        <f t="shared" si="241"/>
        <v>0</v>
      </c>
      <c r="P811" s="14">
        <f t="shared" ca="1" si="231"/>
        <v>17447.584999999999</v>
      </c>
      <c r="Q811" s="21">
        <f t="shared" si="232"/>
        <v>0</v>
      </c>
      <c r="R811" s="14">
        <f t="shared" si="233"/>
        <v>0</v>
      </c>
      <c r="S811" s="4" t="str">
        <f t="shared" si="242"/>
        <v>A+J=</v>
      </c>
      <c r="T811" s="35">
        <f t="shared" si="243"/>
        <v>44851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3">
        <f t="shared" si="234"/>
        <v>44563</v>
      </c>
      <c r="B812" s="73">
        <f t="shared" ca="1" si="244"/>
        <v>1017447.585</v>
      </c>
      <c r="C812" s="7">
        <f t="shared" si="235"/>
        <v>1000000</v>
      </c>
      <c r="D812" s="13">
        <f ca="1">IF(A812&lt;$B$1,VLOOKUP(A812,[1]DI!$A$4:$B$15000,2,FALSE),0)</f>
        <v>0</v>
      </c>
      <c r="E812" s="14">
        <f t="shared" ca="1" si="227"/>
        <v>1</v>
      </c>
      <c r="F812" s="14">
        <f ca="1">(TRUNC(PRODUCT($E$12:$E811),16))</f>
        <v>1.0822603145345799</v>
      </c>
      <c r="G812" s="14">
        <f t="shared" ca="1" si="236"/>
        <v>1.0648387450025101</v>
      </c>
      <c r="H812" s="14">
        <f t="shared" ca="1" si="228"/>
        <v>1.01636076</v>
      </c>
      <c r="I812" s="13">
        <f t="shared" si="237"/>
        <v>5.0000000000000001E-3</v>
      </c>
      <c r="J812" s="35">
        <f t="shared" si="238"/>
        <v>44484</v>
      </c>
      <c r="K812" s="2">
        <f t="shared" si="239"/>
        <v>53</v>
      </c>
      <c r="L812" s="18">
        <f t="shared" si="240"/>
        <v>54</v>
      </c>
      <c r="M812" s="12">
        <f t="shared" si="229"/>
        <v>1.00106933</v>
      </c>
      <c r="N812" s="12">
        <f t="shared" ca="1" si="230"/>
        <v>1.017447585</v>
      </c>
      <c r="O812" s="18">
        <f t="shared" si="241"/>
        <v>0</v>
      </c>
      <c r="P812" s="14">
        <f t="shared" ca="1" si="231"/>
        <v>17447.584999999999</v>
      </c>
      <c r="Q812" s="21">
        <f t="shared" si="232"/>
        <v>0</v>
      </c>
      <c r="R812" s="14">
        <f t="shared" si="233"/>
        <v>0</v>
      </c>
      <c r="S812" s="4" t="str">
        <f t="shared" si="242"/>
        <v>A+J=</v>
      </c>
      <c r="T812" s="35">
        <f t="shared" si="243"/>
        <v>44851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3">
        <f t="shared" si="234"/>
        <v>44564</v>
      </c>
      <c r="B813" s="73">
        <f t="shared" ca="1" si="244"/>
        <v>1017447.585</v>
      </c>
      <c r="C813" s="7">
        <f t="shared" si="235"/>
        <v>1000000</v>
      </c>
      <c r="D813" s="13">
        <f ca="1">IF(A813&lt;$B$1,VLOOKUP(A813,[1]DI!$A$4:$B$15000,2,FALSE),0)</f>
        <v>9.1499999999999998E-2</v>
      </c>
      <c r="E813" s="14">
        <f t="shared" ca="1" si="227"/>
        <v>1.00034749</v>
      </c>
      <c r="F813" s="14">
        <f ca="1">(TRUNC(PRODUCT($E$12:$E812),16))</f>
        <v>1.0822603145345799</v>
      </c>
      <c r="G813" s="14">
        <f t="shared" ca="1" si="236"/>
        <v>1.0648387450025101</v>
      </c>
      <c r="H813" s="14">
        <f t="shared" ca="1" si="228"/>
        <v>1.01636076</v>
      </c>
      <c r="I813" s="13">
        <f t="shared" si="237"/>
        <v>5.0000000000000001E-3</v>
      </c>
      <c r="J813" s="35">
        <f t="shared" si="238"/>
        <v>44484</v>
      </c>
      <c r="K813" s="2">
        <f t="shared" si="239"/>
        <v>54</v>
      </c>
      <c r="L813" s="18">
        <f t="shared" si="240"/>
        <v>54</v>
      </c>
      <c r="M813" s="12">
        <f t="shared" si="229"/>
        <v>1.00106933</v>
      </c>
      <c r="N813" s="12">
        <f t="shared" ca="1" si="230"/>
        <v>1.017447585</v>
      </c>
      <c r="O813" s="18">
        <f t="shared" si="241"/>
        <v>0</v>
      </c>
      <c r="P813" s="14">
        <f t="shared" ca="1" si="231"/>
        <v>17447.584999999999</v>
      </c>
      <c r="Q813" s="21">
        <f t="shared" si="232"/>
        <v>0</v>
      </c>
      <c r="R813" s="14">
        <f t="shared" si="233"/>
        <v>0</v>
      </c>
      <c r="S813" s="4" t="str">
        <f t="shared" si="242"/>
        <v>A+J=</v>
      </c>
      <c r="T813" s="35">
        <f t="shared" si="243"/>
        <v>44851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3">
        <f t="shared" si="234"/>
        <v>44565</v>
      </c>
      <c r="B814" s="73">
        <f t="shared" ca="1" si="244"/>
        <v>1017821.27699999</v>
      </c>
      <c r="C814" s="7">
        <f t="shared" si="235"/>
        <v>1000000</v>
      </c>
      <c r="D814" s="13">
        <f ca="1">IF(A814&lt;$B$1,VLOOKUP(A814,[1]DI!$A$4:$B$15000,2,FALSE),0)</f>
        <v>9.1499999999999998E-2</v>
      </c>
      <c r="E814" s="14">
        <f t="shared" ca="1" si="227"/>
        <v>1.00034749</v>
      </c>
      <c r="F814" s="14">
        <f ca="1">(TRUNC(PRODUCT($E$12:$E813),16))</f>
        <v>1.08263638917128</v>
      </c>
      <c r="G814" s="14">
        <f t="shared" ca="1" si="236"/>
        <v>1.0648387450025101</v>
      </c>
      <c r="H814" s="14">
        <f t="shared" ca="1" si="228"/>
        <v>1.0167139300000001</v>
      </c>
      <c r="I814" s="13">
        <f t="shared" si="237"/>
        <v>5.0000000000000001E-3</v>
      </c>
      <c r="J814" s="35">
        <f t="shared" si="238"/>
        <v>44484</v>
      </c>
      <c r="K814" s="2">
        <f t="shared" si="239"/>
        <v>55</v>
      </c>
      <c r="L814" s="18">
        <f t="shared" si="240"/>
        <v>55</v>
      </c>
      <c r="M814" s="12">
        <f t="shared" si="229"/>
        <v>1.001089143</v>
      </c>
      <c r="N814" s="12">
        <f t="shared" ca="1" si="230"/>
        <v>1.0178212769999999</v>
      </c>
      <c r="O814" s="18">
        <f t="shared" si="241"/>
        <v>0</v>
      </c>
      <c r="P814" s="14">
        <f t="shared" ca="1" si="231"/>
        <v>17821.276999990001</v>
      </c>
      <c r="Q814" s="21">
        <f t="shared" si="232"/>
        <v>0</v>
      </c>
      <c r="R814" s="14">
        <f t="shared" si="233"/>
        <v>0</v>
      </c>
      <c r="S814" s="4" t="str">
        <f t="shared" si="242"/>
        <v>A+J=</v>
      </c>
      <c r="T814" s="35">
        <f t="shared" si="243"/>
        <v>44851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3">
        <f t="shared" si="234"/>
        <v>44566</v>
      </c>
      <c r="B815" s="73">
        <f t="shared" ca="1" si="244"/>
        <v>1018195.1140000001</v>
      </c>
      <c r="C815" s="7">
        <f t="shared" si="235"/>
        <v>1000000</v>
      </c>
      <c r="D815" s="13">
        <f ca="1">IF(A815&lt;$B$1,VLOOKUP(A815,[1]DI!$A$4:$B$15000,2,FALSE),0)</f>
        <v>9.1499999999999998E-2</v>
      </c>
      <c r="E815" s="14">
        <f t="shared" ca="1" si="227"/>
        <v>1.00034749</v>
      </c>
      <c r="F815" s="14">
        <f ca="1">(TRUNC(PRODUCT($E$12:$E814),16))</f>
        <v>1.0830125944901501</v>
      </c>
      <c r="G815" s="14">
        <f t="shared" ca="1" si="236"/>
        <v>1.0648387450025101</v>
      </c>
      <c r="H815" s="14">
        <f t="shared" ca="1" si="228"/>
        <v>1.0170672300000001</v>
      </c>
      <c r="I815" s="13">
        <f t="shared" si="237"/>
        <v>5.0000000000000001E-3</v>
      </c>
      <c r="J815" s="35">
        <f t="shared" si="238"/>
        <v>44484</v>
      </c>
      <c r="K815" s="2">
        <f t="shared" si="239"/>
        <v>56</v>
      </c>
      <c r="L815" s="18">
        <f t="shared" si="240"/>
        <v>56</v>
      </c>
      <c r="M815" s="12">
        <f t="shared" si="229"/>
        <v>1.001108957</v>
      </c>
      <c r="N815" s="12">
        <f t="shared" ca="1" si="230"/>
        <v>1.0181951140000001</v>
      </c>
      <c r="O815" s="18">
        <f t="shared" si="241"/>
        <v>0</v>
      </c>
      <c r="P815" s="14">
        <f t="shared" ca="1" si="231"/>
        <v>18195.114000000001</v>
      </c>
      <c r="Q815" s="21">
        <f t="shared" si="232"/>
        <v>0</v>
      </c>
      <c r="R815" s="14">
        <f t="shared" si="233"/>
        <v>0</v>
      </c>
      <c r="S815" s="4" t="str">
        <f t="shared" si="242"/>
        <v>A+J=</v>
      </c>
      <c r="T815" s="35">
        <f t="shared" si="243"/>
        <v>44851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3">
        <f t="shared" si="234"/>
        <v>44567</v>
      </c>
      <c r="B816" s="73">
        <f t="shared" ca="1" si="244"/>
        <v>1018569.085</v>
      </c>
      <c r="C816" s="7">
        <f t="shared" si="235"/>
        <v>1000000</v>
      </c>
      <c r="D816" s="13">
        <f ca="1">IF(A816&lt;$B$1,VLOOKUP(A816,[1]DI!$A$4:$B$15000,2,FALSE),0)</f>
        <v>9.1499999999999998E-2</v>
      </c>
      <c r="E816" s="14">
        <f t="shared" ca="1" si="227"/>
        <v>1.00034749</v>
      </c>
      <c r="F816" s="14">
        <f ca="1">(TRUNC(PRODUCT($E$12:$E815),16))</f>
        <v>1.08338893053661</v>
      </c>
      <c r="G816" s="14">
        <f t="shared" ca="1" si="236"/>
        <v>1.0648387450025101</v>
      </c>
      <c r="H816" s="14">
        <f t="shared" ca="1" si="228"/>
        <v>1.01742065</v>
      </c>
      <c r="I816" s="13">
        <f t="shared" si="237"/>
        <v>5.0000000000000001E-3</v>
      </c>
      <c r="J816" s="35">
        <f t="shared" si="238"/>
        <v>44484</v>
      </c>
      <c r="K816" s="2">
        <f t="shared" si="239"/>
        <v>57</v>
      </c>
      <c r="L816" s="18">
        <f t="shared" si="240"/>
        <v>57</v>
      </c>
      <c r="M816" s="12">
        <f t="shared" si="229"/>
        <v>1.0011287710000001</v>
      </c>
      <c r="N816" s="12">
        <f t="shared" ca="1" si="230"/>
        <v>1.018569085</v>
      </c>
      <c r="O816" s="18">
        <f t="shared" si="241"/>
        <v>0</v>
      </c>
      <c r="P816" s="14">
        <f t="shared" ca="1" si="231"/>
        <v>18569.084999999999</v>
      </c>
      <c r="Q816" s="21">
        <f t="shared" si="232"/>
        <v>0</v>
      </c>
      <c r="R816" s="14">
        <f t="shared" si="233"/>
        <v>0</v>
      </c>
      <c r="S816" s="4" t="str">
        <f t="shared" si="242"/>
        <v>A+J=</v>
      </c>
      <c r="T816" s="35">
        <f t="shared" si="243"/>
        <v>44851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3">
        <f t="shared" si="234"/>
        <v>44568</v>
      </c>
      <c r="B817" s="73">
        <f t="shared" ca="1" si="244"/>
        <v>1018943.2</v>
      </c>
      <c r="C817" s="7">
        <f t="shared" si="235"/>
        <v>1000000</v>
      </c>
      <c r="D817" s="13">
        <f ca="1">IF(A817&lt;$B$1,VLOOKUP(A817,[1]DI!$A$4:$B$15000,2,FALSE),0)</f>
        <v>9.1499999999999998E-2</v>
      </c>
      <c r="E817" s="14">
        <f t="shared" ca="1" si="227"/>
        <v>1.00034749</v>
      </c>
      <c r="F817" s="14">
        <f ca="1">(TRUNC(PRODUCT($E$12:$E816),16))</f>
        <v>1.0837653973560799</v>
      </c>
      <c r="G817" s="14">
        <f t="shared" ca="1" si="236"/>
        <v>1.0648387450025101</v>
      </c>
      <c r="H817" s="14">
        <f t="shared" ca="1" si="228"/>
        <v>1.0177742000000001</v>
      </c>
      <c r="I817" s="13">
        <f t="shared" si="237"/>
        <v>5.0000000000000001E-3</v>
      </c>
      <c r="J817" s="35">
        <f t="shared" si="238"/>
        <v>44484</v>
      </c>
      <c r="K817" s="2">
        <f t="shared" si="239"/>
        <v>58</v>
      </c>
      <c r="L817" s="18">
        <f t="shared" si="240"/>
        <v>58</v>
      </c>
      <c r="M817" s="12">
        <f t="shared" si="229"/>
        <v>1.0011485849999999</v>
      </c>
      <c r="N817" s="12">
        <f t="shared" ca="1" si="230"/>
        <v>1.0189432</v>
      </c>
      <c r="O817" s="18">
        <f t="shared" si="241"/>
        <v>0</v>
      </c>
      <c r="P817" s="14">
        <f t="shared" ca="1" si="231"/>
        <v>18943.2</v>
      </c>
      <c r="Q817" s="21">
        <f t="shared" si="232"/>
        <v>0</v>
      </c>
      <c r="R817" s="14">
        <f t="shared" si="233"/>
        <v>0</v>
      </c>
      <c r="S817" s="4" t="str">
        <f t="shared" si="242"/>
        <v>A+J=</v>
      </c>
      <c r="T817" s="35">
        <f t="shared" si="243"/>
        <v>44851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3">
        <f t="shared" si="234"/>
        <v>44569</v>
      </c>
      <c r="B818" s="73">
        <f t="shared" ca="1" si="244"/>
        <v>1019317.441</v>
      </c>
      <c r="C818" s="7">
        <f t="shared" si="235"/>
        <v>1000000</v>
      </c>
      <c r="D818" s="13">
        <f ca="1">IF(A818&lt;$B$1,VLOOKUP(A818,[1]DI!$A$4:$B$15000,2,FALSE),0)</f>
        <v>0</v>
      </c>
      <c r="E818" s="14">
        <f t="shared" ca="1" si="227"/>
        <v>1</v>
      </c>
      <c r="F818" s="14">
        <f ca="1">(TRUNC(PRODUCT($E$12:$E817),16))</f>
        <v>1.0841419949940101</v>
      </c>
      <c r="G818" s="14">
        <f t="shared" ca="1" si="236"/>
        <v>1.0648387450025101</v>
      </c>
      <c r="H818" s="14">
        <f t="shared" ca="1" si="228"/>
        <v>1.0181278600000001</v>
      </c>
      <c r="I818" s="13">
        <f t="shared" si="237"/>
        <v>5.0000000000000001E-3</v>
      </c>
      <c r="J818" s="35">
        <f t="shared" si="238"/>
        <v>44484</v>
      </c>
      <c r="K818" s="2">
        <f t="shared" si="239"/>
        <v>58</v>
      </c>
      <c r="L818" s="18">
        <f t="shared" si="240"/>
        <v>59</v>
      </c>
      <c r="M818" s="12">
        <f t="shared" si="229"/>
        <v>1.0011684000000001</v>
      </c>
      <c r="N818" s="12">
        <f t="shared" ca="1" si="230"/>
        <v>1.0193174410000001</v>
      </c>
      <c r="O818" s="18">
        <f t="shared" si="241"/>
        <v>0</v>
      </c>
      <c r="P818" s="14">
        <f t="shared" ca="1" si="231"/>
        <v>19317.440999999999</v>
      </c>
      <c r="Q818" s="21">
        <f t="shared" si="232"/>
        <v>0</v>
      </c>
      <c r="R818" s="14">
        <f t="shared" si="233"/>
        <v>0</v>
      </c>
      <c r="S818" s="4" t="str">
        <f t="shared" si="242"/>
        <v>A+J=</v>
      </c>
      <c r="T818" s="35">
        <f t="shared" si="243"/>
        <v>44851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3">
        <f t="shared" si="234"/>
        <v>44570</v>
      </c>
      <c r="B819" s="73">
        <f t="shared" ca="1" si="244"/>
        <v>1019317.441</v>
      </c>
      <c r="C819" s="7">
        <f t="shared" si="235"/>
        <v>1000000</v>
      </c>
      <c r="D819" s="13">
        <f ca="1">IF(A819&lt;$B$1,VLOOKUP(A819,[1]DI!$A$4:$B$15000,2,FALSE),0)</f>
        <v>0</v>
      </c>
      <c r="E819" s="14">
        <f t="shared" ca="1" si="227"/>
        <v>1</v>
      </c>
      <c r="F819" s="14">
        <f ca="1">(TRUNC(PRODUCT($E$12:$E818),16))</f>
        <v>1.0841419949940101</v>
      </c>
      <c r="G819" s="14">
        <f t="shared" ca="1" si="236"/>
        <v>1.0648387450025101</v>
      </c>
      <c r="H819" s="14">
        <f t="shared" ca="1" si="228"/>
        <v>1.0181278600000001</v>
      </c>
      <c r="I819" s="13">
        <f t="shared" si="237"/>
        <v>5.0000000000000001E-3</v>
      </c>
      <c r="J819" s="35">
        <f t="shared" si="238"/>
        <v>44484</v>
      </c>
      <c r="K819" s="2">
        <f t="shared" si="239"/>
        <v>58</v>
      </c>
      <c r="L819" s="18">
        <f t="shared" si="240"/>
        <v>59</v>
      </c>
      <c r="M819" s="12">
        <f t="shared" si="229"/>
        <v>1.0011684000000001</v>
      </c>
      <c r="N819" s="12">
        <f t="shared" ca="1" si="230"/>
        <v>1.0193174410000001</v>
      </c>
      <c r="O819" s="18">
        <f t="shared" si="241"/>
        <v>0</v>
      </c>
      <c r="P819" s="14">
        <f t="shared" ca="1" si="231"/>
        <v>19317.440999999999</v>
      </c>
      <c r="Q819" s="21">
        <f t="shared" si="232"/>
        <v>0</v>
      </c>
      <c r="R819" s="14">
        <f t="shared" si="233"/>
        <v>0</v>
      </c>
      <c r="S819" s="4" t="str">
        <f t="shared" si="242"/>
        <v>A+J=</v>
      </c>
      <c r="T819" s="35">
        <f t="shared" si="243"/>
        <v>44851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3">
        <f t="shared" si="234"/>
        <v>44571</v>
      </c>
      <c r="B820" s="73">
        <f t="shared" ca="1" si="244"/>
        <v>1019317.441</v>
      </c>
      <c r="C820" s="7">
        <f t="shared" si="235"/>
        <v>1000000</v>
      </c>
      <c r="D820" s="13">
        <f ca="1">IF(A820&lt;$B$1,VLOOKUP(A820,[1]DI!$A$4:$B$15000,2,FALSE),0)</f>
        <v>9.1499999999999998E-2</v>
      </c>
      <c r="E820" s="14">
        <f t="shared" ca="1" si="227"/>
        <v>1.00034749</v>
      </c>
      <c r="F820" s="14">
        <f ca="1">(TRUNC(PRODUCT($E$12:$E819),16))</f>
        <v>1.0841419949940101</v>
      </c>
      <c r="G820" s="14">
        <f t="shared" ca="1" si="236"/>
        <v>1.0648387450025101</v>
      </c>
      <c r="H820" s="14">
        <f t="shared" ca="1" si="228"/>
        <v>1.0181278600000001</v>
      </c>
      <c r="I820" s="13">
        <f t="shared" si="237"/>
        <v>5.0000000000000001E-3</v>
      </c>
      <c r="J820" s="35">
        <f t="shared" si="238"/>
        <v>44484</v>
      </c>
      <c r="K820" s="2">
        <f t="shared" si="239"/>
        <v>59</v>
      </c>
      <c r="L820" s="18">
        <f t="shared" si="240"/>
        <v>59</v>
      </c>
      <c r="M820" s="12">
        <f t="shared" si="229"/>
        <v>1.0011684000000001</v>
      </c>
      <c r="N820" s="12">
        <f t="shared" ca="1" si="230"/>
        <v>1.0193174410000001</v>
      </c>
      <c r="O820" s="18">
        <f t="shared" si="241"/>
        <v>0</v>
      </c>
      <c r="P820" s="14">
        <f t="shared" ca="1" si="231"/>
        <v>19317.440999999999</v>
      </c>
      <c r="Q820" s="21">
        <f t="shared" si="232"/>
        <v>0</v>
      </c>
      <c r="R820" s="14">
        <f t="shared" si="233"/>
        <v>0</v>
      </c>
      <c r="S820" s="4" t="str">
        <f t="shared" si="242"/>
        <v>A+J=</v>
      </c>
      <c r="T820" s="35">
        <f t="shared" si="243"/>
        <v>44851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3">
        <f t="shared" si="234"/>
        <v>44572</v>
      </c>
      <c r="B821" s="73">
        <f t="shared" ca="1" si="244"/>
        <v>1019691.825</v>
      </c>
      <c r="C821" s="7">
        <f t="shared" si="235"/>
        <v>1000000</v>
      </c>
      <c r="D821" s="13">
        <f ca="1">IF(A821&lt;$B$1,VLOOKUP(A821,[1]DI!$A$4:$B$15000,2,FALSE),0)</f>
        <v>9.1499999999999998E-2</v>
      </c>
      <c r="E821" s="14">
        <f t="shared" ca="1" si="227"/>
        <v>1.00034749</v>
      </c>
      <c r="F821" s="14">
        <f ca="1">(TRUNC(PRODUCT($E$12:$E820),16))</f>
        <v>1.08451872349585</v>
      </c>
      <c r="G821" s="14">
        <f t="shared" ca="1" si="236"/>
        <v>1.0648387450025101</v>
      </c>
      <c r="H821" s="14">
        <f t="shared" ca="1" si="228"/>
        <v>1.01848165</v>
      </c>
      <c r="I821" s="13">
        <f t="shared" si="237"/>
        <v>5.0000000000000001E-3</v>
      </c>
      <c r="J821" s="35">
        <f t="shared" si="238"/>
        <v>44484</v>
      </c>
      <c r="K821" s="2">
        <f t="shared" si="239"/>
        <v>60</v>
      </c>
      <c r="L821" s="18">
        <f t="shared" si="240"/>
        <v>60</v>
      </c>
      <c r="M821" s="12">
        <f t="shared" si="229"/>
        <v>1.001188215</v>
      </c>
      <c r="N821" s="12">
        <f t="shared" ca="1" si="230"/>
        <v>1.019691825</v>
      </c>
      <c r="O821" s="18">
        <f t="shared" si="241"/>
        <v>0</v>
      </c>
      <c r="P821" s="14">
        <f t="shared" ca="1" si="231"/>
        <v>19691.825000000001</v>
      </c>
      <c r="Q821" s="21">
        <f t="shared" si="232"/>
        <v>0</v>
      </c>
      <c r="R821" s="14">
        <f t="shared" si="233"/>
        <v>0</v>
      </c>
      <c r="S821" s="4" t="str">
        <f t="shared" si="242"/>
        <v>A+J=</v>
      </c>
      <c r="T821" s="35">
        <f t="shared" si="243"/>
        <v>44851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3">
        <f t="shared" si="234"/>
        <v>44573</v>
      </c>
      <c r="B822" s="73">
        <f t="shared" ca="1" si="244"/>
        <v>1020066.345</v>
      </c>
      <c r="C822" s="7">
        <f t="shared" si="235"/>
        <v>1000000</v>
      </c>
      <c r="D822" s="13">
        <f ca="1">IF(A822&lt;$B$1,VLOOKUP(A822,[1]DI!$A$4:$B$15000,2,FALSE),0)</f>
        <v>9.1499999999999998E-2</v>
      </c>
      <c r="E822" s="14">
        <f t="shared" ca="1" si="227"/>
        <v>1.00034749</v>
      </c>
      <c r="F822" s="14">
        <f ca="1">(TRUNC(PRODUCT($E$12:$E821),16))</f>
        <v>1.0848955829070801</v>
      </c>
      <c r="G822" s="14">
        <f t="shared" ca="1" si="236"/>
        <v>1.0648387450025101</v>
      </c>
      <c r="H822" s="14">
        <f t="shared" ca="1" si="228"/>
        <v>1.0188355600000001</v>
      </c>
      <c r="I822" s="13">
        <f t="shared" si="237"/>
        <v>5.0000000000000001E-3</v>
      </c>
      <c r="J822" s="35">
        <f t="shared" si="238"/>
        <v>44484</v>
      </c>
      <c r="K822" s="2">
        <f t="shared" si="239"/>
        <v>61</v>
      </c>
      <c r="L822" s="18">
        <f t="shared" si="240"/>
        <v>61</v>
      </c>
      <c r="M822" s="12">
        <f t="shared" si="229"/>
        <v>1.001208031</v>
      </c>
      <c r="N822" s="12">
        <f t="shared" ca="1" si="230"/>
        <v>1.020066345</v>
      </c>
      <c r="O822" s="18">
        <f t="shared" si="241"/>
        <v>0</v>
      </c>
      <c r="P822" s="14">
        <f t="shared" ca="1" si="231"/>
        <v>20066.345000000001</v>
      </c>
      <c r="Q822" s="21">
        <f t="shared" si="232"/>
        <v>0</v>
      </c>
      <c r="R822" s="14">
        <f t="shared" si="233"/>
        <v>0</v>
      </c>
      <c r="S822" s="4" t="str">
        <f t="shared" si="242"/>
        <v>A+J=</v>
      </c>
      <c r="T822" s="35">
        <f t="shared" si="243"/>
        <v>44851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3">
        <f t="shared" si="234"/>
        <v>44574</v>
      </c>
      <c r="B823" s="73">
        <f t="shared" ca="1" si="244"/>
        <v>1020441.009</v>
      </c>
      <c r="C823" s="7">
        <f t="shared" si="235"/>
        <v>1000000</v>
      </c>
      <c r="D823" s="13">
        <f ca="1">IF(A823&lt;$B$1,VLOOKUP(A823,[1]DI!$A$4:$B$15000,2,FALSE),0)</f>
        <v>9.1499999999999998E-2</v>
      </c>
      <c r="E823" s="14">
        <f t="shared" ca="1" si="227"/>
        <v>1.00034749</v>
      </c>
      <c r="F823" s="14">
        <f ca="1">(TRUNC(PRODUCT($E$12:$E822),16))</f>
        <v>1.0852725732731801</v>
      </c>
      <c r="G823" s="14">
        <f t="shared" ca="1" si="236"/>
        <v>1.0648387450025101</v>
      </c>
      <c r="H823" s="14">
        <f t="shared" ca="1" si="228"/>
        <v>1.0191896</v>
      </c>
      <c r="I823" s="13">
        <f t="shared" si="237"/>
        <v>5.0000000000000001E-3</v>
      </c>
      <c r="J823" s="35">
        <f t="shared" si="238"/>
        <v>44484</v>
      </c>
      <c r="K823" s="2">
        <f t="shared" si="239"/>
        <v>62</v>
      </c>
      <c r="L823" s="18">
        <f t="shared" si="240"/>
        <v>62</v>
      </c>
      <c r="M823" s="12">
        <f t="shared" si="229"/>
        <v>1.001227847</v>
      </c>
      <c r="N823" s="12">
        <f t="shared" ca="1" si="230"/>
        <v>1.020441009</v>
      </c>
      <c r="O823" s="18">
        <f t="shared" si="241"/>
        <v>0</v>
      </c>
      <c r="P823" s="14">
        <f t="shared" ca="1" si="231"/>
        <v>20441.008999999998</v>
      </c>
      <c r="Q823" s="21">
        <f t="shared" si="232"/>
        <v>0</v>
      </c>
      <c r="R823" s="14">
        <f t="shared" si="233"/>
        <v>0</v>
      </c>
      <c r="S823" s="4" t="str">
        <f t="shared" si="242"/>
        <v>A+J=</v>
      </c>
      <c r="T823" s="35">
        <f t="shared" si="243"/>
        <v>44851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3">
        <f t="shared" si="234"/>
        <v>44575</v>
      </c>
      <c r="B824" s="73">
        <f t="shared" ca="1" si="244"/>
        <v>1020815.807</v>
      </c>
      <c r="C824" s="7">
        <f t="shared" si="235"/>
        <v>1000000</v>
      </c>
      <c r="D824" s="13">
        <f ca="1">IF(A824&lt;$B$1,VLOOKUP(A824,[1]DI!$A$4:$B$15000,2,FALSE),0)</f>
        <v>9.1499999999999998E-2</v>
      </c>
      <c r="E824" s="14">
        <f t="shared" ca="1" si="227"/>
        <v>1.00034749</v>
      </c>
      <c r="F824" s="14">
        <f ca="1">(TRUNC(PRODUCT($E$12:$E823),16))</f>
        <v>1.0856496946396701</v>
      </c>
      <c r="G824" s="14">
        <f t="shared" ca="1" si="236"/>
        <v>1.0648387450025101</v>
      </c>
      <c r="H824" s="14">
        <f t="shared" ca="1" si="228"/>
        <v>1.0195437599999999</v>
      </c>
      <c r="I824" s="13">
        <f t="shared" si="237"/>
        <v>5.0000000000000001E-3</v>
      </c>
      <c r="J824" s="35">
        <f t="shared" si="238"/>
        <v>44484</v>
      </c>
      <c r="K824" s="2">
        <f t="shared" si="239"/>
        <v>63</v>
      </c>
      <c r="L824" s="18">
        <f t="shared" si="240"/>
        <v>63</v>
      </c>
      <c r="M824" s="12">
        <f t="shared" si="229"/>
        <v>1.001247663</v>
      </c>
      <c r="N824" s="12">
        <f t="shared" ca="1" si="230"/>
        <v>1.020815807</v>
      </c>
      <c r="O824" s="18">
        <f t="shared" si="241"/>
        <v>0</v>
      </c>
      <c r="P824" s="14">
        <f t="shared" ca="1" si="231"/>
        <v>20815.807000000001</v>
      </c>
      <c r="Q824" s="21">
        <f t="shared" si="232"/>
        <v>0</v>
      </c>
      <c r="R824" s="14">
        <f t="shared" si="233"/>
        <v>0</v>
      </c>
      <c r="S824" s="4" t="str">
        <f t="shared" si="242"/>
        <v>A+J=</v>
      </c>
      <c r="T824" s="35">
        <f t="shared" si="243"/>
        <v>44851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3">
        <f t="shared" si="234"/>
        <v>44576</v>
      </c>
      <c r="B825" s="73">
        <f t="shared" ca="1" si="244"/>
        <v>1021190.74</v>
      </c>
      <c r="C825" s="7">
        <f t="shared" si="235"/>
        <v>1000000</v>
      </c>
      <c r="D825" s="13">
        <f ca="1">IF(A825&lt;$B$1,VLOOKUP(A825,[1]DI!$A$4:$B$15000,2,FALSE),0)</f>
        <v>0</v>
      </c>
      <c r="E825" s="14">
        <f t="shared" ca="1" si="227"/>
        <v>1</v>
      </c>
      <c r="F825" s="14">
        <f ca="1">(TRUNC(PRODUCT($E$12:$E824),16))</f>
        <v>1.08602694705206</v>
      </c>
      <c r="G825" s="14">
        <f t="shared" ca="1" si="236"/>
        <v>1.0648387450025101</v>
      </c>
      <c r="H825" s="14">
        <f t="shared" ca="1" si="228"/>
        <v>1.01989804</v>
      </c>
      <c r="I825" s="13">
        <f t="shared" si="237"/>
        <v>5.0000000000000001E-3</v>
      </c>
      <c r="J825" s="35">
        <f t="shared" si="238"/>
        <v>44484</v>
      </c>
      <c r="K825" s="2">
        <f t="shared" si="239"/>
        <v>63</v>
      </c>
      <c r="L825" s="18">
        <f t="shared" si="240"/>
        <v>64</v>
      </c>
      <c r="M825" s="12">
        <f t="shared" si="229"/>
        <v>1.0012674800000001</v>
      </c>
      <c r="N825" s="12">
        <f t="shared" ca="1" si="230"/>
        <v>1.02119074</v>
      </c>
      <c r="O825" s="18">
        <f t="shared" si="241"/>
        <v>0</v>
      </c>
      <c r="P825" s="14">
        <f t="shared" ca="1" si="231"/>
        <v>21190.74</v>
      </c>
      <c r="Q825" s="21">
        <f t="shared" si="232"/>
        <v>0</v>
      </c>
      <c r="R825" s="14">
        <f t="shared" si="233"/>
        <v>0</v>
      </c>
      <c r="S825" s="4" t="str">
        <f t="shared" si="242"/>
        <v>A+J=</v>
      </c>
      <c r="T825" s="35">
        <f t="shared" si="243"/>
        <v>44851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3">
        <f t="shared" si="234"/>
        <v>44577</v>
      </c>
      <c r="B826" s="73">
        <f t="shared" ca="1" si="244"/>
        <v>1021190.74</v>
      </c>
      <c r="C826" s="7">
        <f t="shared" si="235"/>
        <v>1000000</v>
      </c>
      <c r="D826" s="13">
        <f ca="1">IF(A826&lt;$B$1,VLOOKUP(A826,[1]DI!$A$4:$B$15000,2,FALSE),0)</f>
        <v>0</v>
      </c>
      <c r="E826" s="14">
        <f t="shared" ca="1" si="227"/>
        <v>1</v>
      </c>
      <c r="F826" s="14">
        <f ca="1">(TRUNC(PRODUCT($E$12:$E825),16))</f>
        <v>1.08602694705206</v>
      </c>
      <c r="G826" s="14">
        <f t="shared" ca="1" si="236"/>
        <v>1.0648387450025101</v>
      </c>
      <c r="H826" s="14">
        <f t="shared" ca="1" si="228"/>
        <v>1.01989804</v>
      </c>
      <c r="I826" s="13">
        <f t="shared" si="237"/>
        <v>5.0000000000000001E-3</v>
      </c>
      <c r="J826" s="35">
        <f t="shared" si="238"/>
        <v>44484</v>
      </c>
      <c r="K826" s="2">
        <f t="shared" si="239"/>
        <v>63</v>
      </c>
      <c r="L826" s="18">
        <f t="shared" si="240"/>
        <v>64</v>
      </c>
      <c r="M826" s="12">
        <f t="shared" si="229"/>
        <v>1.0012674800000001</v>
      </c>
      <c r="N826" s="12">
        <f t="shared" ca="1" si="230"/>
        <v>1.02119074</v>
      </c>
      <c r="O826" s="18">
        <f t="shared" si="241"/>
        <v>0</v>
      </c>
      <c r="P826" s="14">
        <f t="shared" ca="1" si="231"/>
        <v>21190.74</v>
      </c>
      <c r="Q826" s="21">
        <f t="shared" si="232"/>
        <v>0</v>
      </c>
      <c r="R826" s="14">
        <f t="shared" si="233"/>
        <v>0</v>
      </c>
      <c r="S826" s="4" t="str">
        <f t="shared" si="242"/>
        <v>A+J=</v>
      </c>
      <c r="T826" s="35">
        <f t="shared" si="243"/>
        <v>44851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3">
        <f t="shared" si="234"/>
        <v>44578</v>
      </c>
      <c r="B827" s="73">
        <f t="shared" ca="1" si="244"/>
        <v>1021190.74</v>
      </c>
      <c r="C827" s="7">
        <f t="shared" si="235"/>
        <v>1000000</v>
      </c>
      <c r="D827" s="13">
        <f ca="1">IF(A827&lt;$B$1,VLOOKUP(A827,[1]DI!$A$4:$B$15000,2,FALSE),0)</f>
        <v>9.1499999999999998E-2</v>
      </c>
      <c r="E827" s="14">
        <f t="shared" ca="1" si="227"/>
        <v>1.00034749</v>
      </c>
      <c r="F827" s="14">
        <f ca="1">(TRUNC(PRODUCT($E$12:$E826),16))</f>
        <v>1.08602694705206</v>
      </c>
      <c r="G827" s="14">
        <f t="shared" ca="1" si="236"/>
        <v>1.0648387450025101</v>
      </c>
      <c r="H827" s="14">
        <f t="shared" ca="1" si="228"/>
        <v>1.01989804</v>
      </c>
      <c r="I827" s="13">
        <f t="shared" si="237"/>
        <v>5.0000000000000001E-3</v>
      </c>
      <c r="J827" s="35">
        <f t="shared" si="238"/>
        <v>44484</v>
      </c>
      <c r="K827" s="2">
        <f t="shared" si="239"/>
        <v>64</v>
      </c>
      <c r="L827" s="18">
        <f t="shared" si="240"/>
        <v>64</v>
      </c>
      <c r="M827" s="12">
        <f t="shared" si="229"/>
        <v>1.0012674800000001</v>
      </c>
      <c r="N827" s="12">
        <f t="shared" ca="1" si="230"/>
        <v>1.02119074</v>
      </c>
      <c r="O827" s="18">
        <f t="shared" si="241"/>
        <v>0</v>
      </c>
      <c r="P827" s="14">
        <f t="shared" ca="1" si="231"/>
        <v>21190.74</v>
      </c>
      <c r="Q827" s="21">
        <f t="shared" si="232"/>
        <v>0</v>
      </c>
      <c r="R827" s="14">
        <f t="shared" si="233"/>
        <v>0</v>
      </c>
      <c r="S827" s="4" t="str">
        <f t="shared" si="242"/>
        <v>A+J=</v>
      </c>
      <c r="T827" s="35">
        <f t="shared" si="243"/>
        <v>44851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3">
        <f t="shared" si="234"/>
        <v>44579</v>
      </c>
      <c r="B828" s="73">
        <f t="shared" ca="1" si="244"/>
        <v>1021565.808</v>
      </c>
      <c r="C828" s="7">
        <f t="shared" si="235"/>
        <v>1000000</v>
      </c>
      <c r="D828" s="13">
        <f ca="1">IF(A828&lt;$B$1,VLOOKUP(A828,[1]DI!$A$4:$B$15000,2,FALSE),0)</f>
        <v>9.1499999999999998E-2</v>
      </c>
      <c r="E828" s="14">
        <f t="shared" ca="1" si="227"/>
        <v>1.00034749</v>
      </c>
      <c r="F828" s="14">
        <f ca="1">(TRUNC(PRODUCT($E$12:$E827),16))</f>
        <v>1.0864043305558899</v>
      </c>
      <c r="G828" s="14">
        <f t="shared" ca="1" si="236"/>
        <v>1.0648387450025101</v>
      </c>
      <c r="H828" s="14">
        <f t="shared" ca="1" si="228"/>
        <v>1.0202524399999999</v>
      </c>
      <c r="I828" s="13">
        <f t="shared" si="237"/>
        <v>5.0000000000000001E-3</v>
      </c>
      <c r="J828" s="35">
        <f t="shared" si="238"/>
        <v>44484</v>
      </c>
      <c r="K828" s="2">
        <f t="shared" si="239"/>
        <v>65</v>
      </c>
      <c r="L828" s="18">
        <f t="shared" si="240"/>
        <v>65</v>
      </c>
      <c r="M828" s="12">
        <f t="shared" si="229"/>
        <v>1.001287297</v>
      </c>
      <c r="N828" s="12">
        <f t="shared" ca="1" si="230"/>
        <v>1.0215658080000001</v>
      </c>
      <c r="O828" s="18">
        <f t="shared" si="241"/>
        <v>0</v>
      </c>
      <c r="P828" s="14">
        <f t="shared" ca="1" si="231"/>
        <v>21565.808000000001</v>
      </c>
      <c r="Q828" s="21">
        <f t="shared" si="232"/>
        <v>0</v>
      </c>
      <c r="R828" s="14">
        <f t="shared" si="233"/>
        <v>0</v>
      </c>
      <c r="S828" s="4" t="str">
        <f t="shared" si="242"/>
        <v>A+J=</v>
      </c>
      <c r="T828" s="35">
        <f t="shared" si="243"/>
        <v>44851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3">
        <f t="shared" si="234"/>
        <v>44580</v>
      </c>
      <c r="B829" s="73">
        <f t="shared" ca="1" si="244"/>
        <v>1021941.02</v>
      </c>
      <c r="C829" s="7">
        <f t="shared" si="235"/>
        <v>1000000</v>
      </c>
      <c r="D829" s="13">
        <f ca="1">IF(A829&lt;$B$1,VLOOKUP(A829,[1]DI!$A$4:$B$15000,2,FALSE),0)</f>
        <v>9.1499999999999998E-2</v>
      </c>
      <c r="E829" s="14">
        <f t="shared" ca="1" si="227"/>
        <v>1.00034749</v>
      </c>
      <c r="F829" s="14">
        <f ca="1">(TRUNC(PRODUCT($E$12:$E828),16))</f>
        <v>1.0867818451967199</v>
      </c>
      <c r="G829" s="14">
        <f t="shared" ca="1" si="236"/>
        <v>1.0648387450025101</v>
      </c>
      <c r="H829" s="14">
        <f t="shared" ca="1" si="228"/>
        <v>1.02060697</v>
      </c>
      <c r="I829" s="13">
        <f t="shared" si="237"/>
        <v>5.0000000000000001E-3</v>
      </c>
      <c r="J829" s="35">
        <f t="shared" si="238"/>
        <v>44484</v>
      </c>
      <c r="K829" s="2">
        <f t="shared" si="239"/>
        <v>66</v>
      </c>
      <c r="L829" s="18">
        <f t="shared" si="240"/>
        <v>66</v>
      </c>
      <c r="M829" s="12">
        <f t="shared" si="229"/>
        <v>1.0013071140000001</v>
      </c>
      <c r="N829" s="12">
        <f t="shared" ca="1" si="230"/>
        <v>1.0219410200000001</v>
      </c>
      <c r="O829" s="18">
        <f t="shared" si="241"/>
        <v>0</v>
      </c>
      <c r="P829" s="14">
        <f t="shared" ca="1" si="231"/>
        <v>21941.02</v>
      </c>
      <c r="Q829" s="21">
        <f t="shared" si="232"/>
        <v>0</v>
      </c>
      <c r="R829" s="14">
        <f t="shared" si="233"/>
        <v>0</v>
      </c>
      <c r="S829" s="4" t="str">
        <f t="shared" si="242"/>
        <v>A+J=</v>
      </c>
      <c r="T829" s="35">
        <f t="shared" si="243"/>
        <v>44851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3">
        <f t="shared" si="234"/>
        <v>44581</v>
      </c>
      <c r="B830" s="73">
        <f t="shared" ca="1" si="244"/>
        <v>1022316.36699999</v>
      </c>
      <c r="C830" s="7">
        <f t="shared" si="235"/>
        <v>1000000</v>
      </c>
      <c r="D830" s="13">
        <f ca="1">IF(A830&lt;$B$1,VLOOKUP(A830,[1]DI!$A$4:$B$15000,2,FALSE),0)</f>
        <v>9.1499999999999998E-2</v>
      </c>
      <c r="E830" s="14">
        <f t="shared" ca="1" si="227"/>
        <v>1.00034749</v>
      </c>
      <c r="F830" s="14">
        <f ca="1">(TRUNC(PRODUCT($E$12:$E829),16))</f>
        <v>1.0871594910200999</v>
      </c>
      <c r="G830" s="14">
        <f t="shared" ca="1" si="236"/>
        <v>1.0648387450025101</v>
      </c>
      <c r="H830" s="14">
        <f t="shared" ca="1" si="228"/>
        <v>1.02096162</v>
      </c>
      <c r="I830" s="13">
        <f t="shared" si="237"/>
        <v>5.0000000000000001E-3</v>
      </c>
      <c r="J830" s="35">
        <f t="shared" si="238"/>
        <v>44484</v>
      </c>
      <c r="K830" s="2">
        <f t="shared" si="239"/>
        <v>67</v>
      </c>
      <c r="L830" s="18">
        <f t="shared" si="240"/>
        <v>67</v>
      </c>
      <c r="M830" s="12">
        <f t="shared" si="229"/>
        <v>1.001326932</v>
      </c>
      <c r="N830" s="12">
        <f t="shared" ca="1" si="230"/>
        <v>1.0223163669999999</v>
      </c>
      <c r="O830" s="18">
        <f t="shared" si="241"/>
        <v>0</v>
      </c>
      <c r="P830" s="14">
        <f t="shared" ca="1" si="231"/>
        <v>22316.366999990001</v>
      </c>
      <c r="Q830" s="21">
        <f t="shared" si="232"/>
        <v>0</v>
      </c>
      <c r="R830" s="14">
        <f t="shared" si="233"/>
        <v>0</v>
      </c>
      <c r="S830" s="4" t="str">
        <f t="shared" si="242"/>
        <v>A+J=</v>
      </c>
      <c r="T830" s="35">
        <f t="shared" si="243"/>
        <v>44851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3">
        <f t="shared" si="234"/>
        <v>44582</v>
      </c>
      <c r="B831" s="73">
        <f t="shared" ca="1" si="244"/>
        <v>1022691.849</v>
      </c>
      <c r="C831" s="7">
        <f t="shared" si="235"/>
        <v>1000000</v>
      </c>
      <c r="D831" s="13">
        <f ca="1">IF(A831&lt;$B$1,VLOOKUP(A831,[1]DI!$A$4:$B$15000,2,FALSE),0)</f>
        <v>9.1499999999999998E-2</v>
      </c>
      <c r="E831" s="14">
        <f t="shared" ca="1" si="227"/>
        <v>1.00034749</v>
      </c>
      <c r="F831" s="14">
        <f ca="1">(TRUNC(PRODUCT($E$12:$E830),16))</f>
        <v>1.08753726807164</v>
      </c>
      <c r="G831" s="14">
        <f t="shared" ca="1" si="236"/>
        <v>1.0648387450025101</v>
      </c>
      <c r="H831" s="14">
        <f t="shared" ca="1" si="228"/>
        <v>1.02131639</v>
      </c>
      <c r="I831" s="13">
        <f t="shared" si="237"/>
        <v>5.0000000000000001E-3</v>
      </c>
      <c r="J831" s="35">
        <f t="shared" si="238"/>
        <v>44484</v>
      </c>
      <c r="K831" s="2">
        <f t="shared" si="239"/>
        <v>68</v>
      </c>
      <c r="L831" s="18">
        <f t="shared" si="240"/>
        <v>68</v>
      </c>
      <c r="M831" s="12">
        <f t="shared" si="229"/>
        <v>1.001346751</v>
      </c>
      <c r="N831" s="12">
        <f t="shared" ca="1" si="230"/>
        <v>1.0226918490000001</v>
      </c>
      <c r="O831" s="18">
        <f t="shared" si="241"/>
        <v>0</v>
      </c>
      <c r="P831" s="14">
        <f t="shared" ca="1" si="231"/>
        <v>22691.848999999998</v>
      </c>
      <c r="Q831" s="21">
        <f t="shared" si="232"/>
        <v>0</v>
      </c>
      <c r="R831" s="14">
        <f t="shared" si="233"/>
        <v>0</v>
      </c>
      <c r="S831" s="4" t="str">
        <f t="shared" si="242"/>
        <v>A+J=</v>
      </c>
      <c r="T831" s="35">
        <f t="shared" si="243"/>
        <v>44851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3">
        <f t="shared" si="234"/>
        <v>44583</v>
      </c>
      <c r="B832" s="73">
        <f t="shared" ca="1" si="244"/>
        <v>1023067.474</v>
      </c>
      <c r="C832" s="7">
        <f t="shared" si="235"/>
        <v>1000000</v>
      </c>
      <c r="D832" s="13">
        <f ca="1">IF(A832&lt;$B$1,VLOOKUP(A832,[1]DI!$A$4:$B$15000,2,FALSE),0)</f>
        <v>0</v>
      </c>
      <c r="E832" s="14">
        <f t="shared" ca="1" si="227"/>
        <v>1</v>
      </c>
      <c r="F832" s="14">
        <f ca="1">(TRUNC(PRODUCT($E$12:$E831),16))</f>
        <v>1.0879151763969199</v>
      </c>
      <c r="G832" s="14">
        <f t="shared" ca="1" si="236"/>
        <v>1.0648387450025101</v>
      </c>
      <c r="H832" s="14">
        <f t="shared" ca="1" si="228"/>
        <v>1.02167129</v>
      </c>
      <c r="I832" s="13">
        <f t="shared" si="237"/>
        <v>5.0000000000000001E-3</v>
      </c>
      <c r="J832" s="35">
        <f t="shared" si="238"/>
        <v>44484</v>
      </c>
      <c r="K832" s="2">
        <f t="shared" si="239"/>
        <v>68</v>
      </c>
      <c r="L832" s="18">
        <f t="shared" si="240"/>
        <v>69</v>
      </c>
      <c r="M832" s="12">
        <f t="shared" si="229"/>
        <v>1.001366569</v>
      </c>
      <c r="N832" s="12">
        <f t="shared" ca="1" si="230"/>
        <v>1.0230674740000001</v>
      </c>
      <c r="O832" s="18">
        <f t="shared" si="241"/>
        <v>0</v>
      </c>
      <c r="P832" s="14">
        <f t="shared" ca="1" si="231"/>
        <v>23067.473999999998</v>
      </c>
      <c r="Q832" s="21">
        <f t="shared" si="232"/>
        <v>0</v>
      </c>
      <c r="R832" s="14">
        <f t="shared" si="233"/>
        <v>0</v>
      </c>
      <c r="S832" s="4" t="str">
        <f t="shared" si="242"/>
        <v>A+J=</v>
      </c>
      <c r="T832" s="35">
        <f t="shared" si="243"/>
        <v>44851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3">
        <f t="shared" si="234"/>
        <v>44584</v>
      </c>
      <c r="B833" s="73">
        <f t="shared" ca="1" si="244"/>
        <v>1023067.474</v>
      </c>
      <c r="C833" s="7">
        <f t="shared" si="235"/>
        <v>1000000</v>
      </c>
      <c r="D833" s="13">
        <f ca="1">IF(A833&lt;$B$1,VLOOKUP(A833,[1]DI!$A$4:$B$15000,2,FALSE),0)</f>
        <v>0</v>
      </c>
      <c r="E833" s="14">
        <f t="shared" ca="1" si="227"/>
        <v>1</v>
      </c>
      <c r="F833" s="14">
        <f ca="1">(TRUNC(PRODUCT($E$12:$E832),16))</f>
        <v>1.0879151763969199</v>
      </c>
      <c r="G833" s="14">
        <f t="shared" ca="1" si="236"/>
        <v>1.0648387450025101</v>
      </c>
      <c r="H833" s="14">
        <f t="shared" ca="1" si="228"/>
        <v>1.02167129</v>
      </c>
      <c r="I833" s="13">
        <f t="shared" si="237"/>
        <v>5.0000000000000001E-3</v>
      </c>
      <c r="J833" s="35">
        <f t="shared" si="238"/>
        <v>44484</v>
      </c>
      <c r="K833" s="2">
        <f t="shared" si="239"/>
        <v>68</v>
      </c>
      <c r="L833" s="18">
        <f t="shared" si="240"/>
        <v>69</v>
      </c>
      <c r="M833" s="12">
        <f t="shared" si="229"/>
        <v>1.001366569</v>
      </c>
      <c r="N833" s="12">
        <f t="shared" ca="1" si="230"/>
        <v>1.0230674740000001</v>
      </c>
      <c r="O833" s="18">
        <f t="shared" si="241"/>
        <v>0</v>
      </c>
      <c r="P833" s="14">
        <f t="shared" ca="1" si="231"/>
        <v>23067.473999999998</v>
      </c>
      <c r="Q833" s="21">
        <f t="shared" si="232"/>
        <v>0</v>
      </c>
      <c r="R833" s="14">
        <f t="shared" si="233"/>
        <v>0</v>
      </c>
      <c r="S833" s="4" t="str">
        <f t="shared" si="242"/>
        <v>A+J=</v>
      </c>
      <c r="T833" s="35">
        <f t="shared" si="243"/>
        <v>44851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3">
        <f t="shared" si="234"/>
        <v>44585</v>
      </c>
      <c r="B834" s="73">
        <f t="shared" ca="1" si="244"/>
        <v>1023067.474</v>
      </c>
      <c r="C834" s="7">
        <f t="shared" si="235"/>
        <v>1000000</v>
      </c>
      <c r="D834" s="13">
        <f ca="1">IF(A834&lt;$B$1,VLOOKUP(A834,[1]DI!$A$4:$B$15000,2,FALSE),0)</f>
        <v>9.1499999999999998E-2</v>
      </c>
      <c r="E834" s="14">
        <f t="shared" ca="1" si="227"/>
        <v>1.00034749</v>
      </c>
      <c r="F834" s="14">
        <f ca="1">(TRUNC(PRODUCT($E$12:$E833),16))</f>
        <v>1.0879151763969199</v>
      </c>
      <c r="G834" s="14">
        <f t="shared" ca="1" si="236"/>
        <v>1.0648387450025101</v>
      </c>
      <c r="H834" s="14">
        <f t="shared" ca="1" si="228"/>
        <v>1.02167129</v>
      </c>
      <c r="I834" s="13">
        <f t="shared" si="237"/>
        <v>5.0000000000000001E-3</v>
      </c>
      <c r="J834" s="35">
        <f t="shared" si="238"/>
        <v>44484</v>
      </c>
      <c r="K834" s="2">
        <f t="shared" si="239"/>
        <v>69</v>
      </c>
      <c r="L834" s="18">
        <f t="shared" si="240"/>
        <v>69</v>
      </c>
      <c r="M834" s="12">
        <f t="shared" si="229"/>
        <v>1.001366569</v>
      </c>
      <c r="N834" s="12">
        <f t="shared" ca="1" si="230"/>
        <v>1.0230674740000001</v>
      </c>
      <c r="O834" s="18">
        <f t="shared" si="241"/>
        <v>0</v>
      </c>
      <c r="P834" s="14">
        <f t="shared" ca="1" si="231"/>
        <v>23067.473999999998</v>
      </c>
      <c r="Q834" s="21">
        <f t="shared" si="232"/>
        <v>0</v>
      </c>
      <c r="R834" s="14">
        <f t="shared" si="233"/>
        <v>0</v>
      </c>
      <c r="S834" s="4" t="str">
        <f t="shared" si="242"/>
        <v>A+J=</v>
      </c>
      <c r="T834" s="35">
        <f t="shared" si="243"/>
        <v>44851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3">
        <f t="shared" si="234"/>
        <v>44586</v>
      </c>
      <c r="B835" s="73">
        <f t="shared" ca="1" si="244"/>
        <v>1023443.235</v>
      </c>
      <c r="C835" s="7">
        <f t="shared" si="235"/>
        <v>1000000</v>
      </c>
      <c r="D835" s="13">
        <f ca="1">IF(A835&lt;$B$1,VLOOKUP(A835,[1]DI!$A$4:$B$15000,2,FALSE),0)</f>
        <v>9.1499999999999998E-2</v>
      </c>
      <c r="E835" s="14">
        <f t="shared" ca="1" si="227"/>
        <v>1.00034749</v>
      </c>
      <c r="F835" s="14">
        <f ca="1">(TRUNC(PRODUCT($E$12:$E834),16))</f>
        <v>1.0882932160415699</v>
      </c>
      <c r="G835" s="14">
        <f t="shared" ca="1" si="236"/>
        <v>1.0648387450025101</v>
      </c>
      <c r="H835" s="14">
        <f t="shared" ca="1" si="228"/>
        <v>1.02202631</v>
      </c>
      <c r="I835" s="13">
        <f t="shared" si="237"/>
        <v>5.0000000000000001E-3</v>
      </c>
      <c r="J835" s="35">
        <f t="shared" si="238"/>
        <v>44484</v>
      </c>
      <c r="K835" s="2">
        <f t="shared" si="239"/>
        <v>70</v>
      </c>
      <c r="L835" s="18">
        <f t="shared" si="240"/>
        <v>70</v>
      </c>
      <c r="M835" s="12">
        <f t="shared" si="229"/>
        <v>1.001386388</v>
      </c>
      <c r="N835" s="12">
        <f t="shared" ca="1" si="230"/>
        <v>1.023443235</v>
      </c>
      <c r="O835" s="18">
        <f t="shared" si="241"/>
        <v>0</v>
      </c>
      <c r="P835" s="14">
        <f t="shared" ca="1" si="231"/>
        <v>23443.235000000001</v>
      </c>
      <c r="Q835" s="21">
        <f t="shared" si="232"/>
        <v>0</v>
      </c>
      <c r="R835" s="14">
        <f t="shared" si="233"/>
        <v>0</v>
      </c>
      <c r="S835" s="4" t="str">
        <f t="shared" si="242"/>
        <v>A+J=</v>
      </c>
      <c r="T835" s="35">
        <f t="shared" si="243"/>
        <v>44851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3">
        <f t="shared" si="234"/>
        <v>44587</v>
      </c>
      <c r="B836" s="73">
        <f t="shared" ca="1" si="244"/>
        <v>1023819.14099999</v>
      </c>
      <c r="C836" s="7">
        <f t="shared" si="235"/>
        <v>1000000</v>
      </c>
      <c r="D836" s="13">
        <f ca="1">IF(A836&lt;$B$1,VLOOKUP(A836,[1]DI!$A$4:$B$15000,2,FALSE),0)</f>
        <v>9.1499999999999998E-2</v>
      </c>
      <c r="E836" s="14">
        <f t="shared" ca="1" si="227"/>
        <v>1.00034749</v>
      </c>
      <c r="F836" s="14">
        <f ca="1">(TRUNC(PRODUCT($E$12:$E835),16))</f>
        <v>1.0886713870512099</v>
      </c>
      <c r="G836" s="14">
        <f t="shared" ca="1" si="236"/>
        <v>1.0648387450025101</v>
      </c>
      <c r="H836" s="14">
        <f t="shared" ca="1" si="228"/>
        <v>1.0223814600000001</v>
      </c>
      <c r="I836" s="13">
        <f t="shared" si="237"/>
        <v>5.0000000000000001E-3</v>
      </c>
      <c r="J836" s="35">
        <f t="shared" si="238"/>
        <v>44484</v>
      </c>
      <c r="K836" s="2">
        <f t="shared" si="239"/>
        <v>71</v>
      </c>
      <c r="L836" s="18">
        <f t="shared" si="240"/>
        <v>71</v>
      </c>
      <c r="M836" s="12">
        <f t="shared" si="229"/>
        <v>1.0014062079999999</v>
      </c>
      <c r="N836" s="12">
        <f t="shared" ca="1" si="230"/>
        <v>1.0238191409999999</v>
      </c>
      <c r="O836" s="18">
        <f t="shared" si="241"/>
        <v>0</v>
      </c>
      <c r="P836" s="14">
        <f t="shared" ca="1" si="231"/>
        <v>23819.140999989999</v>
      </c>
      <c r="Q836" s="21">
        <f t="shared" si="232"/>
        <v>0</v>
      </c>
      <c r="R836" s="14">
        <f t="shared" si="233"/>
        <v>0</v>
      </c>
      <c r="S836" s="4" t="str">
        <f t="shared" si="242"/>
        <v>A+J=</v>
      </c>
      <c r="T836" s="35">
        <f t="shared" si="243"/>
        <v>44851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3">
        <f t="shared" si="234"/>
        <v>44588</v>
      </c>
      <c r="B837" s="73">
        <f t="shared" ca="1" si="244"/>
        <v>1024195.17099999</v>
      </c>
      <c r="C837" s="7">
        <f t="shared" si="235"/>
        <v>1000000</v>
      </c>
      <c r="D837" s="13">
        <f ca="1">IF(A837&lt;$B$1,VLOOKUP(A837,[1]DI!$A$4:$B$15000,2,FALSE),0)</f>
        <v>9.1499999999999998E-2</v>
      </c>
      <c r="E837" s="14">
        <f t="shared" ca="1" si="227"/>
        <v>1.00034749</v>
      </c>
      <c r="F837" s="14">
        <f ca="1">(TRUNC(PRODUCT($E$12:$E836),16))</f>
        <v>1.0890496894715</v>
      </c>
      <c r="G837" s="14">
        <f t="shared" ca="1" si="236"/>
        <v>1.0648387450025101</v>
      </c>
      <c r="H837" s="14">
        <f t="shared" ca="1" si="228"/>
        <v>1.0227367199999999</v>
      </c>
      <c r="I837" s="13">
        <f t="shared" si="237"/>
        <v>5.0000000000000001E-3</v>
      </c>
      <c r="J837" s="35">
        <f t="shared" si="238"/>
        <v>44484</v>
      </c>
      <c r="K837" s="2">
        <f t="shared" si="239"/>
        <v>72</v>
      </c>
      <c r="L837" s="18">
        <f t="shared" si="240"/>
        <v>72</v>
      </c>
      <c r="M837" s="12">
        <f t="shared" si="229"/>
        <v>1.001426028</v>
      </c>
      <c r="N837" s="12">
        <f t="shared" ca="1" si="230"/>
        <v>1.0241951709999999</v>
      </c>
      <c r="O837" s="18">
        <f t="shared" si="241"/>
        <v>0</v>
      </c>
      <c r="P837" s="14">
        <f t="shared" ca="1" si="231"/>
        <v>24195.170999990001</v>
      </c>
      <c r="Q837" s="21">
        <f t="shared" si="232"/>
        <v>0</v>
      </c>
      <c r="R837" s="14">
        <f t="shared" si="233"/>
        <v>0</v>
      </c>
      <c r="S837" s="4" t="str">
        <f t="shared" si="242"/>
        <v>A+J=</v>
      </c>
      <c r="T837" s="35">
        <f t="shared" si="243"/>
        <v>44851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3">
        <f t="shared" si="234"/>
        <v>44589</v>
      </c>
      <c r="B838" s="73">
        <f t="shared" ca="1" si="244"/>
        <v>1024571.346</v>
      </c>
      <c r="C838" s="7">
        <f t="shared" si="235"/>
        <v>1000000</v>
      </c>
      <c r="D838" s="13">
        <f ca="1">IF(A838&lt;$B$1,VLOOKUP(A838,[1]DI!$A$4:$B$15000,2,FALSE),0)</f>
        <v>9.1499999999999998E-2</v>
      </c>
      <c r="E838" s="14">
        <f t="shared" ca="1" si="227"/>
        <v>1.00034749</v>
      </c>
      <c r="F838" s="14">
        <f ca="1">(TRUNC(PRODUCT($E$12:$E837),16))</f>
        <v>1.08942812334809</v>
      </c>
      <c r="G838" s="14">
        <f t="shared" ca="1" si="236"/>
        <v>1.0648387450025101</v>
      </c>
      <c r="H838" s="14">
        <f t="shared" ca="1" si="228"/>
        <v>1.0230921100000001</v>
      </c>
      <c r="I838" s="13">
        <f t="shared" si="237"/>
        <v>5.0000000000000001E-3</v>
      </c>
      <c r="J838" s="35">
        <f t="shared" si="238"/>
        <v>44484</v>
      </c>
      <c r="K838" s="2">
        <f t="shared" si="239"/>
        <v>73</v>
      </c>
      <c r="L838" s="18">
        <f t="shared" si="240"/>
        <v>73</v>
      </c>
      <c r="M838" s="12">
        <f t="shared" si="229"/>
        <v>1.0014458479999999</v>
      </c>
      <c r="N838" s="12">
        <f t="shared" ca="1" si="230"/>
        <v>1.0245713460000001</v>
      </c>
      <c r="O838" s="18">
        <f t="shared" si="241"/>
        <v>0</v>
      </c>
      <c r="P838" s="14">
        <f t="shared" ca="1" si="231"/>
        <v>24571.346000000001</v>
      </c>
      <c r="Q838" s="21">
        <f t="shared" si="232"/>
        <v>0</v>
      </c>
      <c r="R838" s="14">
        <f t="shared" si="233"/>
        <v>0</v>
      </c>
      <c r="S838" s="4" t="str">
        <f t="shared" si="242"/>
        <v>A+J=</v>
      </c>
      <c r="T838" s="35">
        <f t="shared" si="243"/>
        <v>44851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3">
        <f t="shared" si="234"/>
        <v>44590</v>
      </c>
      <c r="B839" s="73">
        <f t="shared" ca="1" si="244"/>
        <v>1024947.665</v>
      </c>
      <c r="C839" s="7">
        <f t="shared" si="235"/>
        <v>1000000</v>
      </c>
      <c r="D839" s="13">
        <f ca="1">IF(A839&lt;$B$1,VLOOKUP(A839,[1]DI!$A$4:$B$15000,2,FALSE),0)</f>
        <v>0</v>
      </c>
      <c r="E839" s="14">
        <f t="shared" ca="1" si="227"/>
        <v>1</v>
      </c>
      <c r="F839" s="14">
        <f ca="1">(TRUNC(PRODUCT($E$12:$E838),16))</f>
        <v>1.08980668872667</v>
      </c>
      <c r="G839" s="14">
        <f t="shared" ca="1" si="236"/>
        <v>1.0648387450025101</v>
      </c>
      <c r="H839" s="14">
        <f t="shared" ca="1" si="228"/>
        <v>1.0234476299999999</v>
      </c>
      <c r="I839" s="13">
        <f t="shared" si="237"/>
        <v>5.0000000000000001E-3</v>
      </c>
      <c r="J839" s="35">
        <f t="shared" si="238"/>
        <v>44484</v>
      </c>
      <c r="K839" s="2">
        <f t="shared" si="239"/>
        <v>73</v>
      </c>
      <c r="L839" s="18">
        <f t="shared" si="240"/>
        <v>74</v>
      </c>
      <c r="M839" s="12">
        <f t="shared" si="229"/>
        <v>1.0014656689999999</v>
      </c>
      <c r="N839" s="12">
        <f t="shared" ca="1" si="230"/>
        <v>1.024947665</v>
      </c>
      <c r="O839" s="18">
        <f t="shared" si="241"/>
        <v>0</v>
      </c>
      <c r="P839" s="14">
        <f t="shared" ca="1" si="231"/>
        <v>24947.665000000001</v>
      </c>
      <c r="Q839" s="21">
        <f t="shared" si="232"/>
        <v>0</v>
      </c>
      <c r="R839" s="14">
        <f t="shared" si="233"/>
        <v>0</v>
      </c>
      <c r="S839" s="4" t="str">
        <f t="shared" si="242"/>
        <v>A+J=</v>
      </c>
      <c r="T839" s="35">
        <f t="shared" si="243"/>
        <v>44851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3">
        <f t="shared" si="234"/>
        <v>44591</v>
      </c>
      <c r="B840" s="73">
        <f t="shared" ca="1" si="244"/>
        <v>1024947.665</v>
      </c>
      <c r="C840" s="7">
        <f t="shared" si="235"/>
        <v>1000000</v>
      </c>
      <c r="D840" s="13">
        <f ca="1">IF(A840&lt;$B$1,VLOOKUP(A840,[1]DI!$A$4:$B$15000,2,FALSE),0)</f>
        <v>0</v>
      </c>
      <c r="E840" s="14">
        <f t="shared" ca="1" si="227"/>
        <v>1</v>
      </c>
      <c r="F840" s="14">
        <f ca="1">(TRUNC(PRODUCT($E$12:$E839),16))</f>
        <v>1.08980668872667</v>
      </c>
      <c r="G840" s="14">
        <f t="shared" ca="1" si="236"/>
        <v>1.0648387450025101</v>
      </c>
      <c r="H840" s="14">
        <f t="shared" ca="1" si="228"/>
        <v>1.0234476299999999</v>
      </c>
      <c r="I840" s="13">
        <f t="shared" si="237"/>
        <v>5.0000000000000001E-3</v>
      </c>
      <c r="J840" s="35">
        <f t="shared" si="238"/>
        <v>44484</v>
      </c>
      <c r="K840" s="2">
        <f t="shared" si="239"/>
        <v>73</v>
      </c>
      <c r="L840" s="18">
        <f t="shared" si="240"/>
        <v>74</v>
      </c>
      <c r="M840" s="12">
        <f t="shared" si="229"/>
        <v>1.0014656689999999</v>
      </c>
      <c r="N840" s="12">
        <f t="shared" ca="1" si="230"/>
        <v>1.024947665</v>
      </c>
      <c r="O840" s="18">
        <f t="shared" si="241"/>
        <v>0</v>
      </c>
      <c r="P840" s="14">
        <f t="shared" ca="1" si="231"/>
        <v>24947.665000000001</v>
      </c>
      <c r="Q840" s="21">
        <f t="shared" si="232"/>
        <v>0</v>
      </c>
      <c r="R840" s="14">
        <f t="shared" si="233"/>
        <v>0</v>
      </c>
      <c r="S840" s="4" t="str">
        <f t="shared" si="242"/>
        <v>A+J=</v>
      </c>
      <c r="T840" s="35">
        <f t="shared" si="243"/>
        <v>44851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3">
        <f t="shared" si="234"/>
        <v>44592</v>
      </c>
      <c r="B841" s="73">
        <f t="shared" ca="1" si="244"/>
        <v>1024947.665</v>
      </c>
      <c r="C841" s="7">
        <f t="shared" si="235"/>
        <v>1000000</v>
      </c>
      <c r="D841" s="13">
        <f ca="1">IF(A841&lt;$B$1,VLOOKUP(A841,[1]DI!$A$4:$B$15000,2,FALSE),0)</f>
        <v>9.1499999999999998E-2</v>
      </c>
      <c r="E841" s="14">
        <f t="shared" ca="1" si="227"/>
        <v>1.00034749</v>
      </c>
      <c r="F841" s="14">
        <f ca="1">(TRUNC(PRODUCT($E$12:$E840),16))</f>
        <v>1.08980668872667</v>
      </c>
      <c r="G841" s="14">
        <f t="shared" ca="1" si="236"/>
        <v>1.0648387450025101</v>
      </c>
      <c r="H841" s="14">
        <f t="shared" ca="1" si="228"/>
        <v>1.0234476299999999</v>
      </c>
      <c r="I841" s="13">
        <f t="shared" si="237"/>
        <v>5.0000000000000001E-3</v>
      </c>
      <c r="J841" s="35">
        <f t="shared" si="238"/>
        <v>44484</v>
      </c>
      <c r="K841" s="2">
        <f t="shared" si="239"/>
        <v>74</v>
      </c>
      <c r="L841" s="18">
        <f t="shared" si="240"/>
        <v>74</v>
      </c>
      <c r="M841" s="12">
        <f t="shared" si="229"/>
        <v>1.0014656689999999</v>
      </c>
      <c r="N841" s="12">
        <f t="shared" ca="1" si="230"/>
        <v>1.024947665</v>
      </c>
      <c r="O841" s="18">
        <f t="shared" si="241"/>
        <v>0</v>
      </c>
      <c r="P841" s="14">
        <f t="shared" ca="1" si="231"/>
        <v>24947.665000000001</v>
      </c>
      <c r="Q841" s="21">
        <f t="shared" si="232"/>
        <v>0</v>
      </c>
      <c r="R841" s="14">
        <f t="shared" si="233"/>
        <v>0</v>
      </c>
      <c r="S841" s="4" t="str">
        <f t="shared" si="242"/>
        <v>A+J=</v>
      </c>
      <c r="T841" s="35">
        <f t="shared" si="243"/>
        <v>44851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3">
        <f t="shared" si="234"/>
        <v>44593</v>
      </c>
      <c r="B842" s="73">
        <f t="shared" ca="1" si="244"/>
        <v>1025324.12</v>
      </c>
      <c r="C842" s="7">
        <f t="shared" si="235"/>
        <v>1000000</v>
      </c>
      <c r="D842" s="13">
        <f ca="1">IF(A842&lt;$B$1,VLOOKUP(A842,[1]DI!$A$4:$B$15000,2,FALSE),0)</f>
        <v>9.1499999999999998E-2</v>
      </c>
      <c r="E842" s="14">
        <f t="shared" ca="1" si="227"/>
        <v>1.00034749</v>
      </c>
      <c r="F842" s="14">
        <f ca="1">(TRUNC(PRODUCT($E$12:$E841),16))</f>
        <v>1.09018538565294</v>
      </c>
      <c r="G842" s="14">
        <f t="shared" ca="1" si="236"/>
        <v>1.0648387450025101</v>
      </c>
      <c r="H842" s="14">
        <f t="shared" ca="1" si="228"/>
        <v>1.0238032699999999</v>
      </c>
      <c r="I842" s="13">
        <f t="shared" si="237"/>
        <v>5.0000000000000001E-3</v>
      </c>
      <c r="J842" s="35">
        <f t="shared" si="238"/>
        <v>44484</v>
      </c>
      <c r="K842" s="2">
        <f t="shared" si="239"/>
        <v>75</v>
      </c>
      <c r="L842" s="18">
        <f t="shared" si="240"/>
        <v>75</v>
      </c>
      <c r="M842" s="12">
        <f t="shared" si="229"/>
        <v>1.0014854900000001</v>
      </c>
      <c r="N842" s="12">
        <f t="shared" ca="1" si="230"/>
        <v>1.0253241200000001</v>
      </c>
      <c r="O842" s="18">
        <f t="shared" si="241"/>
        <v>0</v>
      </c>
      <c r="P842" s="14">
        <f t="shared" ca="1" si="231"/>
        <v>25324.12</v>
      </c>
      <c r="Q842" s="21">
        <f t="shared" si="232"/>
        <v>0</v>
      </c>
      <c r="R842" s="14">
        <f t="shared" si="233"/>
        <v>0</v>
      </c>
      <c r="S842" s="4" t="str">
        <f t="shared" si="242"/>
        <v>A+J=</v>
      </c>
      <c r="T842" s="35">
        <f t="shared" si="243"/>
        <v>44851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3">
        <f t="shared" si="234"/>
        <v>44594</v>
      </c>
      <c r="B843" s="73">
        <f t="shared" ca="1" si="244"/>
        <v>1025700.708</v>
      </c>
      <c r="C843" s="7">
        <f t="shared" si="235"/>
        <v>1000000</v>
      </c>
      <c r="D843" s="13">
        <f ca="1">IF(A843&lt;$B$1,VLOOKUP(A843,[1]DI!$A$4:$B$15000,2,FALSE),0)</f>
        <v>9.1499999999999998E-2</v>
      </c>
      <c r="E843" s="14">
        <f t="shared" ca="1" si="227"/>
        <v>1.00034749</v>
      </c>
      <c r="F843" s="14">
        <f ca="1">(TRUNC(PRODUCT($E$12:$E842),16))</f>
        <v>1.0905642141726</v>
      </c>
      <c r="G843" s="14">
        <f t="shared" ca="1" si="236"/>
        <v>1.0648387450025101</v>
      </c>
      <c r="H843" s="14">
        <f t="shared" ca="1" si="228"/>
        <v>1.0241590300000001</v>
      </c>
      <c r="I843" s="13">
        <f t="shared" si="237"/>
        <v>5.0000000000000001E-3</v>
      </c>
      <c r="J843" s="35">
        <f t="shared" si="238"/>
        <v>44484</v>
      </c>
      <c r="K843" s="2">
        <f t="shared" si="239"/>
        <v>76</v>
      </c>
      <c r="L843" s="18">
        <f t="shared" si="240"/>
        <v>76</v>
      </c>
      <c r="M843" s="12">
        <f t="shared" si="229"/>
        <v>1.0015053110000001</v>
      </c>
      <c r="N843" s="12">
        <f t="shared" ca="1" si="230"/>
        <v>1.025700708</v>
      </c>
      <c r="O843" s="18">
        <f t="shared" si="241"/>
        <v>0</v>
      </c>
      <c r="P843" s="14">
        <f t="shared" ca="1" si="231"/>
        <v>25700.707999999999</v>
      </c>
      <c r="Q843" s="21">
        <f t="shared" si="232"/>
        <v>0</v>
      </c>
      <c r="R843" s="14">
        <f t="shared" si="233"/>
        <v>0</v>
      </c>
      <c r="S843" s="4" t="str">
        <f t="shared" si="242"/>
        <v>A+J=</v>
      </c>
      <c r="T843" s="35">
        <f t="shared" si="243"/>
        <v>44851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3">
        <f t="shared" si="234"/>
        <v>44595</v>
      </c>
      <c r="B844" s="73">
        <f t="shared" ca="1" si="244"/>
        <v>1026077.431</v>
      </c>
      <c r="C844" s="7">
        <f t="shared" si="235"/>
        <v>1000000</v>
      </c>
      <c r="D844" s="13">
        <f ca="1">IF(A844&lt;$B$1,VLOOKUP(A844,[1]DI!$A$4:$B$15000,2,FALSE),0)</f>
        <v>0.1065</v>
      </c>
      <c r="E844" s="14">
        <f t="shared" ref="E844:E907" ca="1" si="245">ROUND(((1+D844)^(1/252)),8)</f>
        <v>1.00040168</v>
      </c>
      <c r="F844" s="14">
        <f ca="1">(TRUNC(PRODUCT($E$12:$E843),16))</f>
        <v>1.09094317433138</v>
      </c>
      <c r="G844" s="14">
        <f t="shared" ca="1" si="236"/>
        <v>1.0648387450025101</v>
      </c>
      <c r="H844" s="14">
        <f t="shared" ref="H844:H907" ca="1" si="246">ROUND(F844/G844,8)</f>
        <v>1.0245149099999999</v>
      </c>
      <c r="I844" s="13">
        <f t="shared" si="237"/>
        <v>5.0000000000000001E-3</v>
      </c>
      <c r="J844" s="35">
        <f t="shared" si="238"/>
        <v>44484</v>
      </c>
      <c r="K844" s="2">
        <f t="shared" si="239"/>
        <v>77</v>
      </c>
      <c r="L844" s="18">
        <f t="shared" si="240"/>
        <v>77</v>
      </c>
      <c r="M844" s="12">
        <f t="shared" ref="M844:M907" si="247">ROUND((I844+1)^(L844/252),9)</f>
        <v>1.0015251329999999</v>
      </c>
      <c r="N844" s="12">
        <f t="shared" ref="N844:N907" ca="1" si="248">ROUND(H844*M844,9)</f>
        <v>1.026077431</v>
      </c>
      <c r="O844" s="18">
        <f t="shared" si="241"/>
        <v>0</v>
      </c>
      <c r="P844" s="14">
        <f t="shared" ref="P844:P907" ca="1" si="249">TRUNC(((N844-1)*C844),8)</f>
        <v>26077.431</v>
      </c>
      <c r="Q844" s="21">
        <f t="shared" ref="Q844:Q907" si="250">IF($O844&gt;0,VLOOKUP($O844,$W$12:$AC$150,7),0)</f>
        <v>0</v>
      </c>
      <c r="R844" s="14">
        <f t="shared" ref="R844:R907" si="251">IF(Q844&gt;0,TRUNC(Q844*C$12,8),0)</f>
        <v>0</v>
      </c>
      <c r="S844" s="4" t="str">
        <f t="shared" si="242"/>
        <v>A+J=</v>
      </c>
      <c r="T844" s="35">
        <f t="shared" si="243"/>
        <v>44851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3">
        <f t="shared" ref="A845:A908" si="252">(A844+1)</f>
        <v>44596</v>
      </c>
      <c r="B845" s="73">
        <f t="shared" ca="1" si="244"/>
        <v>1026509.90499999</v>
      </c>
      <c r="C845" s="7">
        <f t="shared" ref="C845:C908" si="253">(C844-R844)</f>
        <v>1000000</v>
      </c>
      <c r="D845" s="13">
        <f ca="1">IF(A845&lt;$B$1,VLOOKUP(A845,[1]DI!$A$4:$B$15000,2,FALSE),0)</f>
        <v>0.1065</v>
      </c>
      <c r="E845" s="14">
        <f t="shared" ca="1" si="245"/>
        <v>1.00040168</v>
      </c>
      <c r="F845" s="14">
        <f ca="1">(TRUNC(PRODUCT($E$12:$E844),16))</f>
        <v>1.0913813843856499</v>
      </c>
      <c r="G845" s="14">
        <f t="shared" ref="G845:G908" ca="1" si="254">IF(O844&gt;0,F844,G844)</f>
        <v>1.0648387450025101</v>
      </c>
      <c r="H845" s="14">
        <f t="shared" ca="1" si="246"/>
        <v>1.02492644</v>
      </c>
      <c r="I845" s="13">
        <f t="shared" ref="I845:I908" si="255">I844</f>
        <v>5.0000000000000001E-3</v>
      </c>
      <c r="J845" s="35">
        <f t="shared" ref="J845:J908" si="256">IF(O844&gt;0,VLOOKUP(O844,W$12:AG$150,2),J844)</f>
        <v>44484</v>
      </c>
      <c r="K845" s="2">
        <f t="shared" ref="K845:K908" si="257">IF(A845&gt;J845,IF(NETWORKDAYS(J845,A845,$W$160:$W$544)-1=0,1,NETWORKDAYS(J845,A845,$W$160:$W$544)-1),0)</f>
        <v>78</v>
      </c>
      <c r="L845" s="18">
        <f t="shared" ref="L845:L908" si="258">IF(AND(K845=1,K844=1),1,IF(K845&gt;0,IF(K845=K844,K845+1,K845),0))</f>
        <v>78</v>
      </c>
      <c r="M845" s="12">
        <f t="shared" si="247"/>
        <v>1.001544955</v>
      </c>
      <c r="N845" s="12">
        <f t="shared" ca="1" si="248"/>
        <v>1.0265099049999999</v>
      </c>
      <c r="O845" s="18">
        <f t="shared" ref="O845:O908" si="259">IF(VLOOKUP(A845,X$12:AE$150,8)=VLOOKUP(A844,X$12:AE$150,8),0,VLOOKUP(A845,X$12:AE$150,8))</f>
        <v>0</v>
      </c>
      <c r="P845" s="14">
        <f t="shared" ca="1" si="249"/>
        <v>26509.904999990002</v>
      </c>
      <c r="Q845" s="21">
        <f t="shared" si="250"/>
        <v>0</v>
      </c>
      <c r="R845" s="14">
        <f t="shared" si="251"/>
        <v>0</v>
      </c>
      <c r="S845" s="4" t="str">
        <f t="shared" ref="S845:S908" si="260">IF(O844&gt;0,VLOOKUP(O844,W$12:AG$150,10),S844)</f>
        <v>A+J=</v>
      </c>
      <c r="T845" s="35">
        <f t="shared" ref="T845:T908" si="261">IF(O844&gt;0,VLOOKUP(O844,W$12:AG$150,11),T844)</f>
        <v>44851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3">
        <f t="shared" si="252"/>
        <v>44597</v>
      </c>
      <c r="B846" s="73">
        <f t="shared" ref="B846:B909" ca="1" si="262">IF(A846&lt;=TODAY(),C846+P846,IF(AND(A846&gt;TODAY(),A846&lt;=$B$1),IF(VLOOKUP(TODAY(),$A$10:$D$5000,4,FALSE)=0,"n.d",C846+P846),"n.d"))</f>
        <v>1026942.55699999</v>
      </c>
      <c r="C846" s="7">
        <f t="shared" si="253"/>
        <v>1000000</v>
      </c>
      <c r="D846" s="13">
        <f ca="1">IF(A846&lt;$B$1,VLOOKUP(A846,[1]DI!$A$4:$B$15000,2,FALSE),0)</f>
        <v>0</v>
      </c>
      <c r="E846" s="14">
        <f t="shared" ca="1" si="245"/>
        <v>1</v>
      </c>
      <c r="F846" s="14">
        <f ca="1">(TRUNC(PRODUCT($E$12:$E845),16))</f>
        <v>1.09181977046013</v>
      </c>
      <c r="G846" s="14">
        <f t="shared" ca="1" si="254"/>
        <v>1.0648387450025101</v>
      </c>
      <c r="H846" s="14">
        <f t="shared" ca="1" si="246"/>
        <v>1.02533813</v>
      </c>
      <c r="I846" s="13">
        <f t="shared" si="255"/>
        <v>5.0000000000000001E-3</v>
      </c>
      <c r="J846" s="35">
        <f t="shared" si="256"/>
        <v>44484</v>
      </c>
      <c r="K846" s="2">
        <f t="shared" si="257"/>
        <v>78</v>
      </c>
      <c r="L846" s="18">
        <f t="shared" si="258"/>
        <v>79</v>
      </c>
      <c r="M846" s="12">
        <f t="shared" si="247"/>
        <v>1.0015647780000001</v>
      </c>
      <c r="N846" s="12">
        <f t="shared" ca="1" si="248"/>
        <v>1.0269425569999999</v>
      </c>
      <c r="O846" s="18">
        <f t="shared" si="259"/>
        <v>0</v>
      </c>
      <c r="P846" s="14">
        <f t="shared" ca="1" si="249"/>
        <v>26942.55699999</v>
      </c>
      <c r="Q846" s="21">
        <f t="shared" si="250"/>
        <v>0</v>
      </c>
      <c r="R846" s="14">
        <f t="shared" si="251"/>
        <v>0</v>
      </c>
      <c r="S846" s="4" t="str">
        <f t="shared" si="260"/>
        <v>A+J=</v>
      </c>
      <c r="T846" s="35">
        <f t="shared" si="261"/>
        <v>44851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3">
        <f t="shared" si="252"/>
        <v>44598</v>
      </c>
      <c r="B847" s="73">
        <f t="shared" ca="1" si="262"/>
        <v>1026942.55699999</v>
      </c>
      <c r="C847" s="7">
        <f t="shared" si="253"/>
        <v>1000000</v>
      </c>
      <c r="D847" s="13">
        <f ca="1">IF(A847&lt;$B$1,VLOOKUP(A847,[1]DI!$A$4:$B$15000,2,FALSE),0)</f>
        <v>0</v>
      </c>
      <c r="E847" s="14">
        <f t="shared" ca="1" si="245"/>
        <v>1</v>
      </c>
      <c r="F847" s="14">
        <f ca="1">(TRUNC(PRODUCT($E$12:$E846),16))</f>
        <v>1.09181977046013</v>
      </c>
      <c r="G847" s="14">
        <f t="shared" ca="1" si="254"/>
        <v>1.0648387450025101</v>
      </c>
      <c r="H847" s="14">
        <f t="shared" ca="1" si="246"/>
        <v>1.02533813</v>
      </c>
      <c r="I847" s="13">
        <f t="shared" si="255"/>
        <v>5.0000000000000001E-3</v>
      </c>
      <c r="J847" s="35">
        <f t="shared" si="256"/>
        <v>44484</v>
      </c>
      <c r="K847" s="2">
        <f t="shared" si="257"/>
        <v>78</v>
      </c>
      <c r="L847" s="18">
        <f t="shared" si="258"/>
        <v>79</v>
      </c>
      <c r="M847" s="12">
        <f t="shared" si="247"/>
        <v>1.0015647780000001</v>
      </c>
      <c r="N847" s="12">
        <f t="shared" ca="1" si="248"/>
        <v>1.0269425569999999</v>
      </c>
      <c r="O847" s="18">
        <f t="shared" si="259"/>
        <v>0</v>
      </c>
      <c r="P847" s="14">
        <f t="shared" ca="1" si="249"/>
        <v>26942.55699999</v>
      </c>
      <c r="Q847" s="21">
        <f t="shared" si="250"/>
        <v>0</v>
      </c>
      <c r="R847" s="14">
        <f t="shared" si="251"/>
        <v>0</v>
      </c>
      <c r="S847" s="4" t="str">
        <f t="shared" si="260"/>
        <v>A+J=</v>
      </c>
      <c r="T847" s="35">
        <f t="shared" si="261"/>
        <v>44851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3">
        <f t="shared" si="252"/>
        <v>44599</v>
      </c>
      <c r="B848" s="73">
        <f t="shared" ca="1" si="262"/>
        <v>1026942.55699999</v>
      </c>
      <c r="C848" s="7">
        <f t="shared" si="253"/>
        <v>1000000</v>
      </c>
      <c r="D848" s="13">
        <f ca="1">IF(A848&lt;$B$1,VLOOKUP(A848,[1]DI!$A$4:$B$15000,2,FALSE),0)</f>
        <v>0.1065</v>
      </c>
      <c r="E848" s="14">
        <f t="shared" ca="1" si="245"/>
        <v>1.00040168</v>
      </c>
      <c r="F848" s="14">
        <f ca="1">(TRUNC(PRODUCT($E$12:$E847),16))</f>
        <v>1.09181977046013</v>
      </c>
      <c r="G848" s="14">
        <f t="shared" ca="1" si="254"/>
        <v>1.0648387450025101</v>
      </c>
      <c r="H848" s="14">
        <f t="shared" ca="1" si="246"/>
        <v>1.02533813</v>
      </c>
      <c r="I848" s="13">
        <f t="shared" si="255"/>
        <v>5.0000000000000001E-3</v>
      </c>
      <c r="J848" s="35">
        <f t="shared" si="256"/>
        <v>44484</v>
      </c>
      <c r="K848" s="2">
        <f t="shared" si="257"/>
        <v>79</v>
      </c>
      <c r="L848" s="18">
        <f t="shared" si="258"/>
        <v>79</v>
      </c>
      <c r="M848" s="12">
        <f t="shared" si="247"/>
        <v>1.0015647780000001</v>
      </c>
      <c r="N848" s="12">
        <f t="shared" ca="1" si="248"/>
        <v>1.0269425569999999</v>
      </c>
      <c r="O848" s="18">
        <f t="shared" si="259"/>
        <v>0</v>
      </c>
      <c r="P848" s="14">
        <f t="shared" ca="1" si="249"/>
        <v>26942.55699999</v>
      </c>
      <c r="Q848" s="21">
        <f t="shared" si="250"/>
        <v>0</v>
      </c>
      <c r="R848" s="14">
        <f t="shared" si="251"/>
        <v>0</v>
      </c>
      <c r="S848" s="4" t="str">
        <f t="shared" si="260"/>
        <v>A+J=</v>
      </c>
      <c r="T848" s="35">
        <f t="shared" si="261"/>
        <v>44851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3">
        <f t="shared" si="252"/>
        <v>44600</v>
      </c>
      <c r="B849" s="73">
        <f t="shared" ca="1" si="262"/>
        <v>1027375.394</v>
      </c>
      <c r="C849" s="7">
        <f t="shared" si="253"/>
        <v>1000000</v>
      </c>
      <c r="D849" s="13">
        <f ca="1">IF(A849&lt;$B$1,VLOOKUP(A849,[1]DI!$A$4:$B$15000,2,FALSE),0)</f>
        <v>0.1065</v>
      </c>
      <c r="E849" s="14">
        <f t="shared" ca="1" si="245"/>
        <v>1.00040168</v>
      </c>
      <c r="F849" s="14">
        <f ca="1">(TRUNC(PRODUCT($E$12:$E848),16))</f>
        <v>1.09225833262552</v>
      </c>
      <c r="G849" s="14">
        <f t="shared" ca="1" si="254"/>
        <v>1.0648387450025101</v>
      </c>
      <c r="H849" s="14">
        <f t="shared" ca="1" si="246"/>
        <v>1.02574999</v>
      </c>
      <c r="I849" s="13">
        <f t="shared" si="255"/>
        <v>5.0000000000000001E-3</v>
      </c>
      <c r="J849" s="35">
        <f t="shared" si="256"/>
        <v>44484</v>
      </c>
      <c r="K849" s="2">
        <f t="shared" si="257"/>
        <v>80</v>
      </c>
      <c r="L849" s="18">
        <f t="shared" si="258"/>
        <v>80</v>
      </c>
      <c r="M849" s="12">
        <f t="shared" si="247"/>
        <v>1.001584601</v>
      </c>
      <c r="N849" s="12">
        <f t="shared" ca="1" si="248"/>
        <v>1.0273753940000001</v>
      </c>
      <c r="O849" s="18">
        <f t="shared" si="259"/>
        <v>0</v>
      </c>
      <c r="P849" s="14">
        <f t="shared" ca="1" si="249"/>
        <v>27375.394</v>
      </c>
      <c r="Q849" s="21">
        <f t="shared" si="250"/>
        <v>0</v>
      </c>
      <c r="R849" s="14">
        <f t="shared" si="251"/>
        <v>0</v>
      </c>
      <c r="S849" s="4" t="str">
        <f t="shared" si="260"/>
        <v>A+J=</v>
      </c>
      <c r="T849" s="35">
        <f t="shared" si="261"/>
        <v>44851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3">
        <f t="shared" si="252"/>
        <v>44601</v>
      </c>
      <c r="B850" s="73">
        <f t="shared" ca="1" si="262"/>
        <v>1027808.40899999</v>
      </c>
      <c r="C850" s="7">
        <f t="shared" si="253"/>
        <v>1000000</v>
      </c>
      <c r="D850" s="13">
        <f ca="1">IF(A850&lt;$B$1,VLOOKUP(A850,[1]DI!$A$4:$B$15000,2,FALSE),0)</f>
        <v>0.1065</v>
      </c>
      <c r="E850" s="14">
        <f t="shared" ca="1" si="245"/>
        <v>1.00040168</v>
      </c>
      <c r="F850" s="14">
        <f ca="1">(TRUNC(PRODUCT($E$12:$E849),16))</f>
        <v>1.0926970709525701</v>
      </c>
      <c r="G850" s="14">
        <f t="shared" ca="1" si="254"/>
        <v>1.0648387450025101</v>
      </c>
      <c r="H850" s="14">
        <f t="shared" ca="1" si="246"/>
        <v>1.02616201</v>
      </c>
      <c r="I850" s="13">
        <f t="shared" si="255"/>
        <v>5.0000000000000001E-3</v>
      </c>
      <c r="J850" s="35">
        <f t="shared" si="256"/>
        <v>44484</v>
      </c>
      <c r="K850" s="2">
        <f t="shared" si="257"/>
        <v>81</v>
      </c>
      <c r="L850" s="18">
        <f t="shared" si="258"/>
        <v>81</v>
      </c>
      <c r="M850" s="12">
        <f t="shared" si="247"/>
        <v>1.0016044239999999</v>
      </c>
      <c r="N850" s="12">
        <f t="shared" ca="1" si="248"/>
        <v>1.0278084089999999</v>
      </c>
      <c r="O850" s="18">
        <f t="shared" si="259"/>
        <v>0</v>
      </c>
      <c r="P850" s="14">
        <f t="shared" ca="1" si="249"/>
        <v>27808.408999989999</v>
      </c>
      <c r="Q850" s="21">
        <f t="shared" si="250"/>
        <v>0</v>
      </c>
      <c r="R850" s="14">
        <f t="shared" si="251"/>
        <v>0</v>
      </c>
      <c r="S850" s="4" t="str">
        <f t="shared" si="260"/>
        <v>A+J=</v>
      </c>
      <c r="T850" s="35">
        <f t="shared" si="261"/>
        <v>44851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3">
        <f t="shared" si="252"/>
        <v>44602</v>
      </c>
      <c r="B851" s="73">
        <f t="shared" ca="1" si="262"/>
        <v>1028241.611</v>
      </c>
      <c r="C851" s="7">
        <f t="shared" si="253"/>
        <v>1000000</v>
      </c>
      <c r="D851" s="13">
        <f ca="1">IF(A851&lt;$B$1,VLOOKUP(A851,[1]DI!$A$4:$B$15000,2,FALSE),0)</f>
        <v>0.1065</v>
      </c>
      <c r="E851" s="14">
        <f t="shared" ca="1" si="245"/>
        <v>1.00040168</v>
      </c>
      <c r="F851" s="14">
        <f ca="1">(TRUNC(PRODUCT($E$12:$E850),16))</f>
        <v>1.09313598551203</v>
      </c>
      <c r="G851" s="14">
        <f t="shared" ca="1" si="254"/>
        <v>1.0648387450025101</v>
      </c>
      <c r="H851" s="14">
        <f t="shared" ca="1" si="246"/>
        <v>1.0265742</v>
      </c>
      <c r="I851" s="13">
        <f t="shared" si="255"/>
        <v>5.0000000000000001E-3</v>
      </c>
      <c r="J851" s="35">
        <f t="shared" si="256"/>
        <v>44484</v>
      </c>
      <c r="K851" s="2">
        <f t="shared" si="257"/>
        <v>82</v>
      </c>
      <c r="L851" s="18">
        <f t="shared" si="258"/>
        <v>82</v>
      </c>
      <c r="M851" s="12">
        <f t="shared" si="247"/>
        <v>1.0016242479999999</v>
      </c>
      <c r="N851" s="12">
        <f t="shared" ca="1" si="248"/>
        <v>1.0282416110000001</v>
      </c>
      <c r="O851" s="18">
        <f t="shared" si="259"/>
        <v>0</v>
      </c>
      <c r="P851" s="14">
        <f t="shared" ca="1" si="249"/>
        <v>28241.611000000001</v>
      </c>
      <c r="Q851" s="21">
        <f t="shared" si="250"/>
        <v>0</v>
      </c>
      <c r="R851" s="14">
        <f t="shared" si="251"/>
        <v>0</v>
      </c>
      <c r="S851" s="4" t="str">
        <f t="shared" si="260"/>
        <v>A+J=</v>
      </c>
      <c r="T851" s="35">
        <f t="shared" si="261"/>
        <v>44851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3">
        <f t="shared" si="252"/>
        <v>44603</v>
      </c>
      <c r="B852" s="73">
        <f t="shared" ca="1" si="262"/>
        <v>1028675</v>
      </c>
      <c r="C852" s="7">
        <f t="shared" si="253"/>
        <v>1000000</v>
      </c>
      <c r="D852" s="13">
        <f ca="1">IF(A852&lt;$B$1,VLOOKUP(A852,[1]DI!$A$4:$B$15000,2,FALSE),0)</f>
        <v>0.1065</v>
      </c>
      <c r="E852" s="14">
        <f t="shared" ca="1" si="245"/>
        <v>1.00040168</v>
      </c>
      <c r="F852" s="14">
        <f ca="1">(TRUNC(PRODUCT($E$12:$E851),16))</f>
        <v>1.0935750763746901</v>
      </c>
      <c r="G852" s="14">
        <f t="shared" ca="1" si="254"/>
        <v>1.0648387450025101</v>
      </c>
      <c r="H852" s="14">
        <f t="shared" ca="1" si="246"/>
        <v>1.0269865600000001</v>
      </c>
      <c r="I852" s="13">
        <f t="shared" si="255"/>
        <v>5.0000000000000001E-3</v>
      </c>
      <c r="J852" s="35">
        <f t="shared" si="256"/>
        <v>44484</v>
      </c>
      <c r="K852" s="2">
        <f t="shared" si="257"/>
        <v>83</v>
      </c>
      <c r="L852" s="18">
        <f t="shared" si="258"/>
        <v>83</v>
      </c>
      <c r="M852" s="12">
        <f t="shared" si="247"/>
        <v>1.0016440719999999</v>
      </c>
      <c r="N852" s="12">
        <f t="shared" ca="1" si="248"/>
        <v>1.028675</v>
      </c>
      <c r="O852" s="18">
        <f t="shared" si="259"/>
        <v>0</v>
      </c>
      <c r="P852" s="14">
        <f t="shared" ca="1" si="249"/>
        <v>28675</v>
      </c>
      <c r="Q852" s="21">
        <f t="shared" si="250"/>
        <v>0</v>
      </c>
      <c r="R852" s="14">
        <f t="shared" si="251"/>
        <v>0</v>
      </c>
      <c r="S852" s="4" t="str">
        <f t="shared" si="260"/>
        <v>A+J=</v>
      </c>
      <c r="T852" s="35">
        <f t="shared" si="261"/>
        <v>44851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3">
        <f t="shared" si="252"/>
        <v>44604</v>
      </c>
      <c r="B853" s="73">
        <f t="shared" ca="1" si="262"/>
        <v>1029108.56599999</v>
      </c>
      <c r="C853" s="7">
        <f t="shared" si="253"/>
        <v>1000000</v>
      </c>
      <c r="D853" s="13">
        <f ca="1">IF(A853&lt;$B$1,VLOOKUP(A853,[1]DI!$A$4:$B$15000,2,FALSE),0)</f>
        <v>0</v>
      </c>
      <c r="E853" s="14">
        <f t="shared" ca="1" si="245"/>
        <v>1</v>
      </c>
      <c r="F853" s="14">
        <f ca="1">(TRUNC(PRODUCT($E$12:$E852),16))</f>
        <v>1.0940143436113701</v>
      </c>
      <c r="G853" s="14">
        <f t="shared" ca="1" si="254"/>
        <v>1.0648387450025101</v>
      </c>
      <c r="H853" s="14">
        <f t="shared" ca="1" si="246"/>
        <v>1.0273990799999999</v>
      </c>
      <c r="I853" s="13">
        <f t="shared" si="255"/>
        <v>5.0000000000000001E-3</v>
      </c>
      <c r="J853" s="35">
        <f t="shared" si="256"/>
        <v>44484</v>
      </c>
      <c r="K853" s="2">
        <f t="shared" si="257"/>
        <v>83</v>
      </c>
      <c r="L853" s="18">
        <f t="shared" si="258"/>
        <v>84</v>
      </c>
      <c r="M853" s="12">
        <f t="shared" si="247"/>
        <v>1.001663897</v>
      </c>
      <c r="N853" s="12">
        <f t="shared" ca="1" si="248"/>
        <v>1.0291085659999999</v>
      </c>
      <c r="O853" s="18">
        <f t="shared" si="259"/>
        <v>0</v>
      </c>
      <c r="P853" s="14">
        <f t="shared" ca="1" si="249"/>
        <v>29108.565999990002</v>
      </c>
      <c r="Q853" s="21">
        <f t="shared" si="250"/>
        <v>0</v>
      </c>
      <c r="R853" s="14">
        <f t="shared" si="251"/>
        <v>0</v>
      </c>
      <c r="S853" s="4" t="str">
        <f t="shared" si="260"/>
        <v>A+J=</v>
      </c>
      <c r="T853" s="35">
        <f t="shared" si="261"/>
        <v>44851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3">
        <f t="shared" si="252"/>
        <v>44605</v>
      </c>
      <c r="B854" s="73">
        <f t="shared" ca="1" si="262"/>
        <v>1029108.56599999</v>
      </c>
      <c r="C854" s="7">
        <f t="shared" si="253"/>
        <v>1000000</v>
      </c>
      <c r="D854" s="13">
        <f ca="1">IF(A854&lt;$B$1,VLOOKUP(A854,[1]DI!$A$4:$B$15000,2,FALSE),0)</f>
        <v>0</v>
      </c>
      <c r="E854" s="14">
        <f t="shared" ca="1" si="245"/>
        <v>1</v>
      </c>
      <c r="F854" s="14">
        <f ca="1">(TRUNC(PRODUCT($E$12:$E853),16))</f>
        <v>1.0940143436113701</v>
      </c>
      <c r="G854" s="14">
        <f t="shared" ca="1" si="254"/>
        <v>1.0648387450025101</v>
      </c>
      <c r="H854" s="14">
        <f t="shared" ca="1" si="246"/>
        <v>1.0273990799999999</v>
      </c>
      <c r="I854" s="13">
        <f t="shared" si="255"/>
        <v>5.0000000000000001E-3</v>
      </c>
      <c r="J854" s="35">
        <f t="shared" si="256"/>
        <v>44484</v>
      </c>
      <c r="K854" s="2">
        <f t="shared" si="257"/>
        <v>83</v>
      </c>
      <c r="L854" s="18">
        <f t="shared" si="258"/>
        <v>84</v>
      </c>
      <c r="M854" s="12">
        <f t="shared" si="247"/>
        <v>1.001663897</v>
      </c>
      <c r="N854" s="12">
        <f t="shared" ca="1" si="248"/>
        <v>1.0291085659999999</v>
      </c>
      <c r="O854" s="18">
        <f t="shared" si="259"/>
        <v>0</v>
      </c>
      <c r="P854" s="14">
        <f t="shared" ca="1" si="249"/>
        <v>29108.565999990002</v>
      </c>
      <c r="Q854" s="21">
        <f t="shared" si="250"/>
        <v>0</v>
      </c>
      <c r="R854" s="14">
        <f t="shared" si="251"/>
        <v>0</v>
      </c>
      <c r="S854" s="4" t="str">
        <f t="shared" si="260"/>
        <v>A+J=</v>
      </c>
      <c r="T854" s="35">
        <f t="shared" si="261"/>
        <v>44851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3">
        <f t="shared" si="252"/>
        <v>44606</v>
      </c>
      <c r="B855" s="73">
        <f t="shared" ref="B855:B867" ca="1" si="263">IF(A855&lt;=TODAY(),C855+P855,IF(AND(A855&gt;TODAY(),A855&lt;=$B$1),IF(VLOOKUP(TODAY(),$A$10:$D$5000,4,FALSE)=0,"n.d",C855+P855),"n.d"))</f>
        <v>1029108.56599999</v>
      </c>
      <c r="C855" s="7">
        <f t="shared" ref="C855:C867" si="264">(C854-R854)</f>
        <v>1000000</v>
      </c>
      <c r="D855" s="13">
        <f ca="1">IF(A855&lt;$B$1,VLOOKUP(A855,[1]DI!$A$4:$B$15000,2,FALSE),0)</f>
        <v>0.1065</v>
      </c>
      <c r="E855" s="14">
        <f t="shared" ref="E855:E867" ca="1" si="265">ROUND(((1+D855)^(1/252)),8)</f>
        <v>1.00040168</v>
      </c>
      <c r="F855" s="14">
        <f ca="1">(TRUNC(PRODUCT($E$12:$E854),16))</f>
        <v>1.0940143436113701</v>
      </c>
      <c r="G855" s="14">
        <f t="shared" ref="G855:G867" ca="1" si="266">IF(O854&gt;0,F854,G854)</f>
        <v>1.0648387450025101</v>
      </c>
      <c r="H855" s="14">
        <f t="shared" ref="H855:H867" ca="1" si="267">ROUND(F855/G855,8)</f>
        <v>1.0273990799999999</v>
      </c>
      <c r="I855" s="13">
        <f t="shared" ref="I855" si="268">I854</f>
        <v>5.0000000000000001E-3</v>
      </c>
      <c r="J855" s="35">
        <f t="shared" ref="J855:J867" si="269">IF(O854&gt;0,VLOOKUP(O854,W$12:AG$150,2),J854)</f>
        <v>44484</v>
      </c>
      <c r="K855" s="2">
        <f t="shared" ref="K855:K867" si="270">IF(A855&gt;J855,IF(NETWORKDAYS(J855,A855,$W$160:$W$544)-1=0,1,NETWORKDAYS(J855,A855,$W$160:$W$544)-1),0)</f>
        <v>84</v>
      </c>
      <c r="L855" s="18">
        <f t="shared" ref="L855:L867" si="271">IF(AND(K855=1,K854=1),1,IF(K855&gt;0,IF(K855=K854,K855+1,K855),0))</f>
        <v>84</v>
      </c>
      <c r="M855" s="12">
        <f t="shared" ref="M855:M867" si="272">ROUND((I855+1)^(L855/252),9)</f>
        <v>1.001663897</v>
      </c>
      <c r="N855" s="12">
        <f t="shared" ref="N855:N867" ca="1" si="273">ROUND(H855*M855,9)</f>
        <v>1.0291085659999999</v>
      </c>
      <c r="O855" s="18">
        <f t="shared" ref="O855:O867" si="274">IF(VLOOKUP(A855,X$12:AE$150,8)=VLOOKUP(A854,X$12:AE$150,8),0,VLOOKUP(A855,X$12:AE$150,8))</f>
        <v>0</v>
      </c>
      <c r="P855" s="14">
        <f t="shared" ref="P855:P867" ca="1" si="275">TRUNC(((N855-1)*C855),8)</f>
        <v>29108.565999990002</v>
      </c>
      <c r="Q855" s="21">
        <f t="shared" si="250"/>
        <v>0</v>
      </c>
      <c r="R855" s="14">
        <f t="shared" ref="R855:R867" si="276">IF(Q855&gt;0,TRUNC(Q855*C$12,8),0)</f>
        <v>0</v>
      </c>
      <c r="S855" s="4" t="str">
        <f t="shared" ref="S855:S867" si="277">IF(O854&gt;0,VLOOKUP(O854,W$12:AG$150,10),S854)</f>
        <v>A+J=</v>
      </c>
      <c r="T855" s="35">
        <f t="shared" ref="T855:T867" si="278">IF(O854&gt;0,VLOOKUP(O854,W$12:AG$150,11),T854)</f>
        <v>44851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3">
        <f t="shared" si="252"/>
        <v>44607</v>
      </c>
      <c r="B856" s="73">
        <f t="shared" ca="1" si="263"/>
        <v>1029542.309</v>
      </c>
      <c r="C856" s="7">
        <f t="shared" si="264"/>
        <v>1000000</v>
      </c>
      <c r="D856" s="13">
        <f ca="1">IF(A856&lt;$B$1,VLOOKUP(A856,[1]DI!$A$4:$B$15000,2,FALSE),0)</f>
        <v>0.1065</v>
      </c>
      <c r="E856" s="14">
        <f t="shared" ca="1" si="265"/>
        <v>1.00040168</v>
      </c>
      <c r="F856" s="14">
        <f ca="1">(TRUNC(PRODUCT($E$12:$E855),16))</f>
        <v>1.0944537872929101</v>
      </c>
      <c r="G856" s="14">
        <f t="shared" ca="1" si="266"/>
        <v>1.0648387450025101</v>
      </c>
      <c r="H856" s="14">
        <f t="shared" ca="1" si="267"/>
        <v>1.0278117600000001</v>
      </c>
      <c r="I856" s="13">
        <f t="shared" ref="I856" si="279">I855</f>
        <v>5.0000000000000001E-3</v>
      </c>
      <c r="J856" s="35">
        <f t="shared" si="269"/>
        <v>44484</v>
      </c>
      <c r="K856" s="2">
        <f t="shared" si="270"/>
        <v>85</v>
      </c>
      <c r="L856" s="18">
        <f t="shared" si="271"/>
        <v>85</v>
      </c>
      <c r="M856" s="12">
        <f t="shared" si="272"/>
        <v>1.0016837220000001</v>
      </c>
      <c r="N856" s="12">
        <f t="shared" ca="1" si="273"/>
        <v>1.029542309</v>
      </c>
      <c r="O856" s="18">
        <f t="shared" si="274"/>
        <v>0</v>
      </c>
      <c r="P856" s="14">
        <f t="shared" ca="1" si="275"/>
        <v>29542.309000000001</v>
      </c>
      <c r="Q856" s="21">
        <f t="shared" si="250"/>
        <v>0</v>
      </c>
      <c r="R856" s="14">
        <f t="shared" si="276"/>
        <v>0</v>
      </c>
      <c r="S856" s="4" t="str">
        <f t="shared" si="277"/>
        <v>A+J=</v>
      </c>
      <c r="T856" s="35">
        <f t="shared" si="278"/>
        <v>44851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3">
        <f t="shared" si="252"/>
        <v>44608</v>
      </c>
      <c r="B857" s="73">
        <f t="shared" ca="1" si="263"/>
        <v>1029976.2390000001</v>
      </c>
      <c r="C857" s="7">
        <f t="shared" si="264"/>
        <v>1000000</v>
      </c>
      <c r="D857" s="13">
        <f ca="1">IF(A857&lt;$B$1,VLOOKUP(A857,[1]DI!$A$4:$B$15000,2,FALSE),0)</f>
        <v>0.1065</v>
      </c>
      <c r="E857" s="14">
        <f t="shared" ca="1" si="265"/>
        <v>1.00040168</v>
      </c>
      <c r="F857" s="14">
        <f ca="1">(TRUNC(PRODUCT($E$12:$E856),16))</f>
        <v>1.0948934074901899</v>
      </c>
      <c r="G857" s="14">
        <f t="shared" ca="1" si="266"/>
        <v>1.0648387450025101</v>
      </c>
      <c r="H857" s="14">
        <f t="shared" ca="1" si="267"/>
        <v>1.0282246100000001</v>
      </c>
      <c r="I857" s="13">
        <f t="shared" ref="I857" si="280">I856</f>
        <v>5.0000000000000001E-3</v>
      </c>
      <c r="J857" s="35">
        <f t="shared" si="269"/>
        <v>44484</v>
      </c>
      <c r="K857" s="2">
        <f t="shared" si="270"/>
        <v>86</v>
      </c>
      <c r="L857" s="18">
        <f t="shared" si="271"/>
        <v>86</v>
      </c>
      <c r="M857" s="12">
        <f t="shared" si="272"/>
        <v>1.001703547</v>
      </c>
      <c r="N857" s="12">
        <f t="shared" ca="1" si="273"/>
        <v>1.029976239</v>
      </c>
      <c r="O857" s="18">
        <f t="shared" si="274"/>
        <v>0</v>
      </c>
      <c r="P857" s="14">
        <f t="shared" ca="1" si="275"/>
        <v>29976.239000000001</v>
      </c>
      <c r="Q857" s="21">
        <f t="shared" si="250"/>
        <v>0</v>
      </c>
      <c r="R857" s="14">
        <f t="shared" si="276"/>
        <v>0</v>
      </c>
      <c r="S857" s="4" t="str">
        <f t="shared" si="277"/>
        <v>A+J=</v>
      </c>
      <c r="T857" s="35">
        <f t="shared" si="278"/>
        <v>44851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3">
        <f t="shared" si="252"/>
        <v>44609</v>
      </c>
      <c r="B858" s="73">
        <f t="shared" ca="1" si="263"/>
        <v>1030410.356</v>
      </c>
      <c r="C858" s="7">
        <f t="shared" si="264"/>
        <v>1000000</v>
      </c>
      <c r="D858" s="13">
        <f ca="1">IF(A858&lt;$B$1,VLOOKUP(A858,[1]DI!$A$4:$B$15000,2,FALSE),0)</f>
        <v>0.1065</v>
      </c>
      <c r="E858" s="14">
        <f t="shared" ca="1" si="265"/>
        <v>1.00040168</v>
      </c>
      <c r="F858" s="14">
        <f ca="1">(TRUNC(PRODUCT($E$12:$E857),16))</f>
        <v>1.09533320427411</v>
      </c>
      <c r="G858" s="14">
        <f t="shared" ca="1" si="266"/>
        <v>1.0648387450025101</v>
      </c>
      <c r="H858" s="14">
        <f t="shared" ca="1" si="267"/>
        <v>1.02863763</v>
      </c>
      <c r="I858" s="13">
        <f t="shared" ref="I858" si="281">I857</f>
        <v>5.0000000000000001E-3</v>
      </c>
      <c r="J858" s="35">
        <f t="shared" si="269"/>
        <v>44484</v>
      </c>
      <c r="K858" s="2">
        <f t="shared" si="270"/>
        <v>87</v>
      </c>
      <c r="L858" s="18">
        <f t="shared" si="271"/>
        <v>87</v>
      </c>
      <c r="M858" s="12">
        <f t="shared" si="272"/>
        <v>1.0017233729999999</v>
      </c>
      <c r="N858" s="12">
        <f t="shared" ca="1" si="273"/>
        <v>1.030410356</v>
      </c>
      <c r="O858" s="18">
        <f t="shared" si="274"/>
        <v>0</v>
      </c>
      <c r="P858" s="14">
        <f t="shared" ca="1" si="275"/>
        <v>30410.356</v>
      </c>
      <c r="Q858" s="21">
        <f t="shared" si="250"/>
        <v>0</v>
      </c>
      <c r="R858" s="14">
        <f t="shared" si="276"/>
        <v>0</v>
      </c>
      <c r="S858" s="4" t="str">
        <f t="shared" si="277"/>
        <v>A+J=</v>
      </c>
      <c r="T858" s="35">
        <f t="shared" si="278"/>
        <v>44851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3">
        <f t="shared" si="252"/>
        <v>44610</v>
      </c>
      <c r="B859" s="73">
        <f t="shared" ca="1" si="263"/>
        <v>1030844.64999999</v>
      </c>
      <c r="C859" s="7">
        <f t="shared" si="264"/>
        <v>1000000</v>
      </c>
      <c r="D859" s="13">
        <f ca="1">IF(A859&lt;$B$1,VLOOKUP(A859,[1]DI!$A$4:$B$15000,2,FALSE),0)</f>
        <v>0.1065</v>
      </c>
      <c r="E859" s="14">
        <f t="shared" ca="1" si="265"/>
        <v>1.00040168</v>
      </c>
      <c r="F859" s="14">
        <f ca="1">(TRUNC(PRODUCT($E$12:$E858),16))</f>
        <v>1.0957731777156099</v>
      </c>
      <c r="G859" s="14">
        <f t="shared" ca="1" si="266"/>
        <v>1.0648387450025101</v>
      </c>
      <c r="H859" s="14">
        <f t="shared" ca="1" si="267"/>
        <v>1.02905081</v>
      </c>
      <c r="I859" s="13">
        <f t="shared" ref="I859" si="282">I858</f>
        <v>5.0000000000000001E-3</v>
      </c>
      <c r="J859" s="35">
        <f t="shared" si="269"/>
        <v>44484</v>
      </c>
      <c r="K859" s="2">
        <f t="shared" si="270"/>
        <v>88</v>
      </c>
      <c r="L859" s="18">
        <f t="shared" si="271"/>
        <v>88</v>
      </c>
      <c r="M859" s="12">
        <f t="shared" si="272"/>
        <v>1.0017431990000001</v>
      </c>
      <c r="N859" s="12">
        <f t="shared" ca="1" si="273"/>
        <v>1.0308446499999999</v>
      </c>
      <c r="O859" s="18">
        <f t="shared" si="274"/>
        <v>0</v>
      </c>
      <c r="P859" s="14">
        <f t="shared" ca="1" si="275"/>
        <v>30844.649999990001</v>
      </c>
      <c r="Q859" s="21">
        <f t="shared" si="250"/>
        <v>0</v>
      </c>
      <c r="R859" s="14">
        <f t="shared" si="276"/>
        <v>0</v>
      </c>
      <c r="S859" s="4" t="str">
        <f t="shared" si="277"/>
        <v>A+J=</v>
      </c>
      <c r="T859" s="35">
        <f t="shared" si="278"/>
        <v>44851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3">
        <f t="shared" si="252"/>
        <v>44611</v>
      </c>
      <c r="B860" s="73">
        <f t="shared" ca="1" si="263"/>
        <v>1031279.1310000001</v>
      </c>
      <c r="C860" s="7">
        <f t="shared" si="264"/>
        <v>1000000</v>
      </c>
      <c r="D860" s="13">
        <f ca="1">IF(A860&lt;$B$1,VLOOKUP(A860,[1]DI!$A$4:$B$15000,2,FALSE),0)</f>
        <v>0</v>
      </c>
      <c r="E860" s="14">
        <f t="shared" ca="1" si="265"/>
        <v>1</v>
      </c>
      <c r="F860" s="14">
        <f ca="1">(TRUNC(PRODUCT($E$12:$E859),16))</f>
        <v>1.0962133278856301</v>
      </c>
      <c r="G860" s="14">
        <f t="shared" ca="1" si="266"/>
        <v>1.0648387450025101</v>
      </c>
      <c r="H860" s="14">
        <f t="shared" ca="1" si="267"/>
        <v>1.0294641600000001</v>
      </c>
      <c r="I860" s="13">
        <f t="shared" ref="I860" si="283">I859</f>
        <v>5.0000000000000001E-3</v>
      </c>
      <c r="J860" s="35">
        <f t="shared" si="269"/>
        <v>44484</v>
      </c>
      <c r="K860" s="2">
        <f t="shared" si="270"/>
        <v>88</v>
      </c>
      <c r="L860" s="18">
        <f t="shared" si="271"/>
        <v>89</v>
      </c>
      <c r="M860" s="12">
        <f t="shared" si="272"/>
        <v>1.001763025</v>
      </c>
      <c r="N860" s="12">
        <f t="shared" ca="1" si="273"/>
        <v>1.031279131</v>
      </c>
      <c r="O860" s="18">
        <f t="shared" si="274"/>
        <v>0</v>
      </c>
      <c r="P860" s="14">
        <f t="shared" ca="1" si="275"/>
        <v>31279.131000000001</v>
      </c>
      <c r="Q860" s="21">
        <f t="shared" si="250"/>
        <v>0</v>
      </c>
      <c r="R860" s="14">
        <f t="shared" si="276"/>
        <v>0</v>
      </c>
      <c r="S860" s="4" t="str">
        <f t="shared" si="277"/>
        <v>A+J=</v>
      </c>
      <c r="T860" s="35">
        <f t="shared" si="278"/>
        <v>44851</v>
      </c>
      <c r="U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3">
        <f t="shared" si="252"/>
        <v>44612</v>
      </c>
      <c r="B861" s="73">
        <f t="shared" ca="1" si="263"/>
        <v>1031279.1310000001</v>
      </c>
      <c r="C861" s="7">
        <f t="shared" si="264"/>
        <v>1000000</v>
      </c>
      <c r="D861" s="13">
        <f ca="1">IF(A861&lt;$B$1,VLOOKUP(A861,[1]DI!$A$4:$B$15000,2,FALSE),0)</f>
        <v>0</v>
      </c>
      <c r="E861" s="14">
        <f t="shared" ca="1" si="265"/>
        <v>1</v>
      </c>
      <c r="F861" s="14">
        <f ca="1">(TRUNC(PRODUCT($E$12:$E860),16))</f>
        <v>1.0962133278856301</v>
      </c>
      <c r="G861" s="14">
        <f t="shared" ca="1" si="266"/>
        <v>1.0648387450025101</v>
      </c>
      <c r="H861" s="14">
        <f t="shared" ca="1" si="267"/>
        <v>1.0294641600000001</v>
      </c>
      <c r="I861" s="13">
        <f t="shared" ref="I861" si="284">I860</f>
        <v>5.0000000000000001E-3</v>
      </c>
      <c r="J861" s="35">
        <f t="shared" si="269"/>
        <v>44484</v>
      </c>
      <c r="K861" s="2">
        <f t="shared" si="270"/>
        <v>88</v>
      </c>
      <c r="L861" s="18">
        <f t="shared" si="271"/>
        <v>89</v>
      </c>
      <c r="M861" s="12">
        <f t="shared" si="272"/>
        <v>1.001763025</v>
      </c>
      <c r="N861" s="12">
        <f t="shared" ca="1" si="273"/>
        <v>1.031279131</v>
      </c>
      <c r="O861" s="18">
        <f t="shared" si="274"/>
        <v>0</v>
      </c>
      <c r="P861" s="14">
        <f t="shared" ca="1" si="275"/>
        <v>31279.131000000001</v>
      </c>
      <c r="Q861" s="21">
        <f t="shared" si="250"/>
        <v>0</v>
      </c>
      <c r="R861" s="14">
        <f t="shared" si="276"/>
        <v>0</v>
      </c>
      <c r="S861" s="4" t="str">
        <f t="shared" si="277"/>
        <v>A+J=</v>
      </c>
      <c r="T861" s="35">
        <f t="shared" si="278"/>
        <v>44851</v>
      </c>
      <c r="U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ht="15" x14ac:dyDescent="0.15">
      <c r="A862" s="43">
        <f t="shared" si="252"/>
        <v>44613</v>
      </c>
      <c r="B862" s="73">
        <f t="shared" ca="1" si="263"/>
        <v>1031279.1310000001</v>
      </c>
      <c r="C862" s="7">
        <f t="shared" si="264"/>
        <v>1000000</v>
      </c>
      <c r="D862" s="13">
        <f ca="1">IF(A862&lt;$B$1,VLOOKUP(A862,[1]DI!$A$4:$B$15000,2,FALSE),0)</f>
        <v>0.1065</v>
      </c>
      <c r="E862" s="14">
        <f t="shared" ca="1" si="265"/>
        <v>1.00040168</v>
      </c>
      <c r="F862" s="14">
        <f ca="1">(TRUNC(PRODUCT($E$12:$E861),16))</f>
        <v>1.0962133278856301</v>
      </c>
      <c r="G862" s="14">
        <f t="shared" ca="1" si="266"/>
        <v>1.0648387450025101</v>
      </c>
      <c r="H862" s="14">
        <f t="shared" ca="1" si="267"/>
        <v>1.0294641600000001</v>
      </c>
      <c r="I862" s="13">
        <f t="shared" ref="I862" si="285">I861</f>
        <v>5.0000000000000001E-3</v>
      </c>
      <c r="J862" s="35">
        <f t="shared" si="269"/>
        <v>44484</v>
      </c>
      <c r="K862" s="2">
        <f t="shared" si="270"/>
        <v>89</v>
      </c>
      <c r="L862" s="18">
        <f t="shared" si="271"/>
        <v>89</v>
      </c>
      <c r="M862" s="12">
        <f t="shared" si="272"/>
        <v>1.001763025</v>
      </c>
      <c r="N862" s="12">
        <f t="shared" ca="1" si="273"/>
        <v>1.031279131</v>
      </c>
      <c r="O862" s="18">
        <f t="shared" si="274"/>
        <v>0</v>
      </c>
      <c r="P862" s="14">
        <f t="shared" ca="1" si="275"/>
        <v>31279.131000000001</v>
      </c>
      <c r="Q862" s="21">
        <f t="shared" si="250"/>
        <v>0</v>
      </c>
      <c r="R862" s="14">
        <f t="shared" si="276"/>
        <v>0</v>
      </c>
      <c r="S862" s="4" t="str">
        <f t="shared" si="277"/>
        <v>A+J=</v>
      </c>
      <c r="T862" s="35">
        <f t="shared" si="278"/>
        <v>44851</v>
      </c>
      <c r="U862" s="3"/>
      <c r="V862" s="139" t="s">
        <v>86</v>
      </c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ht="15" x14ac:dyDescent="0.15">
      <c r="A863" s="43">
        <f t="shared" si="252"/>
        <v>44614</v>
      </c>
      <c r="B863" s="73">
        <f t="shared" ca="1" si="263"/>
        <v>1031713.799</v>
      </c>
      <c r="C863" s="7">
        <f t="shared" si="264"/>
        <v>1000000</v>
      </c>
      <c r="D863" s="13">
        <f ca="1">IF(A863&lt;$B$1,VLOOKUP(A863,[1]DI!$A$4:$B$15000,2,FALSE),0)</f>
        <v>0.1065</v>
      </c>
      <c r="E863" s="14">
        <f t="shared" ca="1" si="265"/>
        <v>1.00040168</v>
      </c>
      <c r="F863" s="14">
        <f ca="1">(TRUNC(PRODUCT($E$12:$E862),16))</f>
        <v>1.09665365485518</v>
      </c>
      <c r="G863" s="14">
        <f t="shared" ca="1" si="266"/>
        <v>1.0648387450025101</v>
      </c>
      <c r="H863" s="14">
        <f t="shared" ca="1" si="267"/>
        <v>1.02987768</v>
      </c>
      <c r="I863" s="13">
        <f t="shared" ref="I863" si="286">I862</f>
        <v>5.0000000000000001E-3</v>
      </c>
      <c r="J863" s="35">
        <f t="shared" si="269"/>
        <v>44484</v>
      </c>
      <c r="K863" s="2">
        <f t="shared" si="270"/>
        <v>90</v>
      </c>
      <c r="L863" s="18">
        <f t="shared" si="271"/>
        <v>90</v>
      </c>
      <c r="M863" s="12">
        <f t="shared" si="272"/>
        <v>1.0017828520000001</v>
      </c>
      <c r="N863" s="12">
        <f t="shared" ca="1" si="273"/>
        <v>1.031713799</v>
      </c>
      <c r="O863" s="18">
        <f t="shared" si="274"/>
        <v>0</v>
      </c>
      <c r="P863" s="14">
        <f t="shared" ca="1" si="275"/>
        <v>31713.798999999999</v>
      </c>
      <c r="Q863" s="21">
        <f t="shared" si="250"/>
        <v>0</v>
      </c>
      <c r="R863" s="14">
        <f t="shared" si="276"/>
        <v>0</v>
      </c>
      <c r="S863" s="4" t="str">
        <f t="shared" si="277"/>
        <v>A+J=</v>
      </c>
      <c r="T863" s="35">
        <f t="shared" si="278"/>
        <v>44851</v>
      </c>
      <c r="U863" s="3"/>
      <c r="V863" s="140">
        <v>44616</v>
      </c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ht="15" x14ac:dyDescent="0.15">
      <c r="A864" s="43">
        <f t="shared" si="252"/>
        <v>44615</v>
      </c>
      <c r="B864" s="73">
        <f t="shared" ca="1" si="263"/>
        <v>1032148.6459999999</v>
      </c>
      <c r="C864" s="7">
        <f t="shared" si="264"/>
        <v>1000000</v>
      </c>
      <c r="D864" s="13">
        <f ca="1">IF(A864&lt;$B$1,VLOOKUP(A864,[1]DI!$A$4:$B$15000,2,FALSE),0)</f>
        <v>0.1065</v>
      </c>
      <c r="E864" s="14">
        <f t="shared" ca="1" si="265"/>
        <v>1.00040168</v>
      </c>
      <c r="F864" s="14">
        <f ca="1">(TRUNC(PRODUCT($E$12:$E863),16))</f>
        <v>1.0970941586952601</v>
      </c>
      <c r="G864" s="14">
        <f t="shared" ca="1" si="266"/>
        <v>1.0648387450025101</v>
      </c>
      <c r="H864" s="14">
        <f t="shared" ca="1" si="267"/>
        <v>1.0302913600000001</v>
      </c>
      <c r="I864" s="13">
        <f t="shared" ref="I864" si="287">I863</f>
        <v>5.0000000000000001E-3</v>
      </c>
      <c r="J864" s="35">
        <f t="shared" si="269"/>
        <v>44484</v>
      </c>
      <c r="K864" s="2">
        <f t="shared" si="270"/>
        <v>91</v>
      </c>
      <c r="L864" s="18">
        <f t="shared" si="271"/>
        <v>91</v>
      </c>
      <c r="M864" s="12">
        <f t="shared" si="272"/>
        <v>1.0018026799999999</v>
      </c>
      <c r="N864" s="12">
        <f t="shared" ca="1" si="273"/>
        <v>1.032148646</v>
      </c>
      <c r="O864" s="18">
        <f t="shared" si="274"/>
        <v>0</v>
      </c>
      <c r="P864" s="14">
        <f t="shared" ca="1" si="275"/>
        <v>32148.646000000001</v>
      </c>
      <c r="Q864" s="21">
        <f t="shared" si="250"/>
        <v>0</v>
      </c>
      <c r="R864" s="14">
        <f t="shared" si="276"/>
        <v>0</v>
      </c>
      <c r="S864" s="4" t="str">
        <f t="shared" si="277"/>
        <v>A+J=</v>
      </c>
      <c r="T864" s="35">
        <f t="shared" si="278"/>
        <v>44851</v>
      </c>
      <c r="U864" s="3"/>
      <c r="V864" s="139" t="s">
        <v>53</v>
      </c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ht="15" x14ac:dyDescent="0.15">
      <c r="A865" s="128">
        <f t="shared" si="252"/>
        <v>44616</v>
      </c>
      <c r="B865" s="129">
        <f t="shared" ca="1" si="263"/>
        <v>1032583.677</v>
      </c>
      <c r="C865" s="130">
        <f t="shared" si="264"/>
        <v>1000000</v>
      </c>
      <c r="D865" s="131">
        <f ca="1">IF(A865&lt;$B$1,VLOOKUP(A865,[1]DI!$A$4:$B$15000,2,FALSE),0)</f>
        <v>0.1065</v>
      </c>
      <c r="E865" s="132">
        <f t="shared" ca="1" si="265"/>
        <v>1.00040168</v>
      </c>
      <c r="F865" s="132">
        <f ca="1">(TRUNC(PRODUCT($E$12:$E864),16))</f>
        <v>1.09753483947692</v>
      </c>
      <c r="G865" s="132">
        <f t="shared" ca="1" si="266"/>
        <v>1.0648387450025101</v>
      </c>
      <c r="H865" s="132">
        <f t="shared" ca="1" si="267"/>
        <v>1.03070521</v>
      </c>
      <c r="I865" s="131">
        <f t="shared" ref="I865" si="288">I864</f>
        <v>5.0000000000000001E-3</v>
      </c>
      <c r="J865" s="133">
        <f t="shared" si="269"/>
        <v>44484</v>
      </c>
      <c r="K865" s="134">
        <f t="shared" si="270"/>
        <v>92</v>
      </c>
      <c r="L865" s="135">
        <f t="shared" si="271"/>
        <v>92</v>
      </c>
      <c r="M865" s="136">
        <f t="shared" si="272"/>
        <v>1.001822507</v>
      </c>
      <c r="N865" s="136">
        <f t="shared" ca="1" si="273"/>
        <v>1.0325836770000001</v>
      </c>
      <c r="O865" s="135">
        <f t="shared" si="274"/>
        <v>0</v>
      </c>
      <c r="P865" s="132">
        <f t="shared" ca="1" si="275"/>
        <v>32583.677</v>
      </c>
      <c r="Q865" s="137">
        <v>0.5</v>
      </c>
      <c r="R865" s="132">
        <f t="shared" si="276"/>
        <v>500000</v>
      </c>
      <c r="S865" s="138" t="str">
        <f t="shared" si="277"/>
        <v>A+J=</v>
      </c>
      <c r="T865" s="133">
        <f t="shared" si="278"/>
        <v>44851</v>
      </c>
      <c r="U865" s="3"/>
      <c r="V865" s="141">
        <v>500000</v>
      </c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ht="15" x14ac:dyDescent="0.15">
      <c r="A866" s="43">
        <f t="shared" si="252"/>
        <v>44617</v>
      </c>
      <c r="B866" s="73">
        <f t="shared" ca="1" si="263"/>
        <v>516509.44349999999</v>
      </c>
      <c r="C866" s="7">
        <f t="shared" si="264"/>
        <v>500000</v>
      </c>
      <c r="D866" s="13">
        <f ca="1">IF(A866&lt;$B$1,VLOOKUP(A866,[1]DI!$A$4:$B$15000,2,FALSE),0)</f>
        <v>0.1065</v>
      </c>
      <c r="E866" s="14">
        <f t="shared" ca="1" si="265"/>
        <v>1.00040168</v>
      </c>
      <c r="F866" s="14">
        <f ca="1">(TRUNC(PRODUCT($E$12:$E865),16))</f>
        <v>1.09797569727125</v>
      </c>
      <c r="G866" s="14">
        <f t="shared" ca="1" si="266"/>
        <v>1.0648387450025101</v>
      </c>
      <c r="H866" s="14">
        <f t="shared" ca="1" si="267"/>
        <v>1.0311192199999999</v>
      </c>
      <c r="I866" s="13">
        <f t="shared" ref="I866" si="289">I865</f>
        <v>5.0000000000000001E-3</v>
      </c>
      <c r="J866" s="35">
        <f t="shared" si="269"/>
        <v>44484</v>
      </c>
      <c r="K866" s="2">
        <f t="shared" si="270"/>
        <v>93</v>
      </c>
      <c r="L866" s="18">
        <f t="shared" si="271"/>
        <v>93</v>
      </c>
      <c r="M866" s="12">
        <f t="shared" si="272"/>
        <v>1.0018423350000001</v>
      </c>
      <c r="N866" s="12">
        <f t="shared" ca="1" si="273"/>
        <v>1.0330188870000001</v>
      </c>
      <c r="O866" s="18">
        <f t="shared" si="274"/>
        <v>0</v>
      </c>
      <c r="P866" s="14">
        <f t="shared" ca="1" si="275"/>
        <v>16509.443500000001</v>
      </c>
      <c r="Q866" s="21">
        <f t="shared" si="250"/>
        <v>0</v>
      </c>
      <c r="R866" s="14">
        <f t="shared" si="276"/>
        <v>0</v>
      </c>
      <c r="S866" s="4" t="str">
        <f t="shared" si="277"/>
        <v>A+J=</v>
      </c>
      <c r="T866" s="35">
        <f t="shared" si="278"/>
        <v>44851</v>
      </c>
      <c r="U866" s="3"/>
      <c r="V866" s="139" t="s">
        <v>85</v>
      </c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ht="15" x14ac:dyDescent="0.15">
      <c r="A867" s="43">
        <f t="shared" si="252"/>
        <v>44618</v>
      </c>
      <c r="B867" s="73">
        <f t="shared" ca="1" si="263"/>
        <v>516727.14199999999</v>
      </c>
      <c r="C867" s="7">
        <f t="shared" si="264"/>
        <v>500000</v>
      </c>
      <c r="D867" s="13">
        <f ca="1">IF(A867&lt;$B$1,VLOOKUP(A867,[1]DI!$A$4:$B$15000,2,FALSE),0)</f>
        <v>0</v>
      </c>
      <c r="E867" s="14">
        <f t="shared" ca="1" si="265"/>
        <v>1</v>
      </c>
      <c r="F867" s="14">
        <f ca="1">(TRUNC(PRODUCT($E$12:$E866),16))</f>
        <v>1.0984167321493301</v>
      </c>
      <c r="G867" s="14">
        <f t="shared" ca="1" si="266"/>
        <v>1.0648387450025101</v>
      </c>
      <c r="H867" s="14">
        <f t="shared" ca="1" si="267"/>
        <v>1.0315334</v>
      </c>
      <c r="I867" s="13">
        <f t="shared" ref="I867" si="290">I866</f>
        <v>5.0000000000000001E-3</v>
      </c>
      <c r="J867" s="35">
        <f t="shared" si="269"/>
        <v>44484</v>
      </c>
      <c r="K867" s="2">
        <f t="shared" si="270"/>
        <v>93</v>
      </c>
      <c r="L867" s="18">
        <f t="shared" si="271"/>
        <v>94</v>
      </c>
      <c r="M867" s="12">
        <f t="shared" si="272"/>
        <v>1.0018621640000001</v>
      </c>
      <c r="N867" s="12">
        <f t="shared" ca="1" si="273"/>
        <v>1.0334542840000001</v>
      </c>
      <c r="O867" s="18">
        <f t="shared" si="274"/>
        <v>0</v>
      </c>
      <c r="P867" s="14">
        <f t="shared" ca="1" si="275"/>
        <v>16727.142</v>
      </c>
      <c r="Q867" s="21">
        <f t="shared" si="250"/>
        <v>0</v>
      </c>
      <c r="R867" s="14">
        <f t="shared" si="276"/>
        <v>0</v>
      </c>
      <c r="S867" s="4" t="str">
        <f t="shared" si="277"/>
        <v>A+J=</v>
      </c>
      <c r="T867" s="35">
        <f t="shared" si="278"/>
        <v>44851</v>
      </c>
      <c r="U867" s="3"/>
      <c r="V867" s="141">
        <v>16291.8385</v>
      </c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3">
        <f t="shared" si="252"/>
        <v>44619</v>
      </c>
      <c r="B868" s="73">
        <f t="shared" ca="1" si="262"/>
        <v>516727.14199999999</v>
      </c>
      <c r="C868" s="7">
        <f t="shared" si="253"/>
        <v>500000</v>
      </c>
      <c r="D868" s="13">
        <f ca="1">IF(A868&lt;$B$1,VLOOKUP(A868,[1]DI!$A$4:$B$15000,2,FALSE),0)</f>
        <v>0</v>
      </c>
      <c r="E868" s="14">
        <f t="shared" ca="1" si="245"/>
        <v>1</v>
      </c>
      <c r="F868" s="14">
        <f ca="1">(TRUNC(PRODUCT($E$12:$E867),16))</f>
        <v>1.0984167321493301</v>
      </c>
      <c r="G868" s="14">
        <f t="shared" ca="1" si="254"/>
        <v>1.0648387450025101</v>
      </c>
      <c r="H868" s="14">
        <f t="shared" ca="1" si="246"/>
        <v>1.0315334</v>
      </c>
      <c r="I868" s="13">
        <f t="shared" si="255"/>
        <v>5.0000000000000001E-3</v>
      </c>
      <c r="J868" s="35">
        <f t="shared" si="256"/>
        <v>44484</v>
      </c>
      <c r="K868" s="2">
        <f t="shared" si="257"/>
        <v>93</v>
      </c>
      <c r="L868" s="18">
        <f t="shared" si="258"/>
        <v>94</v>
      </c>
      <c r="M868" s="12">
        <f t="shared" si="247"/>
        <v>1.0018621640000001</v>
      </c>
      <c r="N868" s="12">
        <f t="shared" ca="1" si="248"/>
        <v>1.0334542840000001</v>
      </c>
      <c r="O868" s="18">
        <f t="shared" si="259"/>
        <v>0</v>
      </c>
      <c r="P868" s="14">
        <f t="shared" ca="1" si="249"/>
        <v>16727.142</v>
      </c>
      <c r="Q868" s="21">
        <f t="shared" si="250"/>
        <v>0</v>
      </c>
      <c r="R868" s="14">
        <f t="shared" si="251"/>
        <v>0</v>
      </c>
      <c r="S868" s="4" t="str">
        <f t="shared" si="260"/>
        <v>A+J=</v>
      </c>
      <c r="T868" s="35">
        <f t="shared" si="261"/>
        <v>44851</v>
      </c>
      <c r="U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3">
        <f t="shared" si="252"/>
        <v>44620</v>
      </c>
      <c r="B869" s="73">
        <f t="shared" ca="1" si="262"/>
        <v>516727.14199999999</v>
      </c>
      <c r="C869" s="7">
        <f t="shared" si="253"/>
        <v>500000</v>
      </c>
      <c r="D869" s="13">
        <f ca="1">IF(A869&lt;$B$1,VLOOKUP(A869,[1]DI!$A$4:$B$15000,2,FALSE),0)</f>
        <v>0</v>
      </c>
      <c r="E869" s="14">
        <f t="shared" ca="1" si="245"/>
        <v>1</v>
      </c>
      <c r="F869" s="14">
        <f ca="1">(TRUNC(PRODUCT($E$12:$E868),16))</f>
        <v>1.0984167321493301</v>
      </c>
      <c r="G869" s="14">
        <f t="shared" ca="1" si="254"/>
        <v>1.0648387450025101</v>
      </c>
      <c r="H869" s="14">
        <f t="shared" ca="1" si="246"/>
        <v>1.0315334</v>
      </c>
      <c r="I869" s="13">
        <f t="shared" si="255"/>
        <v>5.0000000000000001E-3</v>
      </c>
      <c r="J869" s="35">
        <f t="shared" si="256"/>
        <v>44484</v>
      </c>
      <c r="K869" s="2">
        <f t="shared" si="257"/>
        <v>93</v>
      </c>
      <c r="L869" s="18">
        <f t="shared" si="258"/>
        <v>94</v>
      </c>
      <c r="M869" s="12">
        <f t="shared" si="247"/>
        <v>1.0018621640000001</v>
      </c>
      <c r="N869" s="12">
        <f t="shared" ca="1" si="248"/>
        <v>1.0334542840000001</v>
      </c>
      <c r="O869" s="18">
        <f t="shared" si="259"/>
        <v>0</v>
      </c>
      <c r="P869" s="14">
        <f t="shared" ca="1" si="249"/>
        <v>16727.142</v>
      </c>
      <c r="Q869" s="21">
        <f t="shared" si="250"/>
        <v>0</v>
      </c>
      <c r="R869" s="14">
        <f t="shared" si="251"/>
        <v>0</v>
      </c>
      <c r="S869" s="4" t="str">
        <f t="shared" si="260"/>
        <v>A+J=</v>
      </c>
      <c r="T869" s="35">
        <f t="shared" si="261"/>
        <v>44851</v>
      </c>
      <c r="U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3">
        <f t="shared" si="252"/>
        <v>44621</v>
      </c>
      <c r="B870" s="73">
        <f t="shared" ca="1" si="262"/>
        <v>516727.14199999999</v>
      </c>
      <c r="C870" s="7">
        <f t="shared" si="253"/>
        <v>500000</v>
      </c>
      <c r="D870" s="13">
        <f ca="1">IF(A870&lt;$B$1,VLOOKUP(A870,[1]DI!$A$4:$B$15000,2,FALSE),0)</f>
        <v>0</v>
      </c>
      <c r="E870" s="14">
        <f t="shared" ca="1" si="245"/>
        <v>1</v>
      </c>
      <c r="F870" s="14">
        <f ca="1">(TRUNC(PRODUCT($E$12:$E869),16))</f>
        <v>1.0984167321493301</v>
      </c>
      <c r="G870" s="14">
        <f t="shared" ca="1" si="254"/>
        <v>1.0648387450025101</v>
      </c>
      <c r="H870" s="14">
        <f t="shared" ca="1" si="246"/>
        <v>1.0315334</v>
      </c>
      <c r="I870" s="13">
        <f t="shared" si="255"/>
        <v>5.0000000000000001E-3</v>
      </c>
      <c r="J870" s="35">
        <f t="shared" si="256"/>
        <v>44484</v>
      </c>
      <c r="K870" s="2">
        <f t="shared" si="257"/>
        <v>93</v>
      </c>
      <c r="L870" s="18">
        <f t="shared" si="258"/>
        <v>94</v>
      </c>
      <c r="M870" s="12">
        <f t="shared" si="247"/>
        <v>1.0018621640000001</v>
      </c>
      <c r="N870" s="12">
        <f t="shared" ca="1" si="248"/>
        <v>1.0334542840000001</v>
      </c>
      <c r="O870" s="18">
        <f t="shared" si="259"/>
        <v>0</v>
      </c>
      <c r="P870" s="14">
        <f t="shared" ca="1" si="249"/>
        <v>16727.142</v>
      </c>
      <c r="Q870" s="21">
        <f t="shared" si="250"/>
        <v>0</v>
      </c>
      <c r="R870" s="14">
        <f t="shared" si="251"/>
        <v>0</v>
      </c>
      <c r="S870" s="4" t="str">
        <f t="shared" si="260"/>
        <v>A+J=</v>
      </c>
      <c r="T870" s="35">
        <f t="shared" si="261"/>
        <v>44851</v>
      </c>
      <c r="U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3">
        <f t="shared" si="252"/>
        <v>44622</v>
      </c>
      <c r="B871" s="73">
        <f t="shared" ca="1" si="262"/>
        <v>516727.14199999999</v>
      </c>
      <c r="C871" s="7">
        <f t="shared" si="253"/>
        <v>500000</v>
      </c>
      <c r="D871" s="13">
        <f ca="1">IF(A871&lt;$B$1,VLOOKUP(A871,[1]DI!$A$4:$B$15000,2,FALSE),0)</f>
        <v>0.1065</v>
      </c>
      <c r="E871" s="14">
        <f t="shared" ca="1" si="245"/>
        <v>1.00040168</v>
      </c>
      <c r="F871" s="14">
        <f ca="1">(TRUNC(PRODUCT($E$12:$E870),16))</f>
        <v>1.0984167321493301</v>
      </c>
      <c r="G871" s="14">
        <f t="shared" ca="1" si="254"/>
        <v>1.0648387450025101</v>
      </c>
      <c r="H871" s="14">
        <f t="shared" ca="1" si="246"/>
        <v>1.0315334</v>
      </c>
      <c r="I871" s="13">
        <f t="shared" si="255"/>
        <v>5.0000000000000001E-3</v>
      </c>
      <c r="J871" s="35">
        <f t="shared" si="256"/>
        <v>44484</v>
      </c>
      <c r="K871" s="2">
        <f t="shared" si="257"/>
        <v>94</v>
      </c>
      <c r="L871" s="18">
        <f t="shared" si="258"/>
        <v>94</v>
      </c>
      <c r="M871" s="12">
        <f t="shared" si="247"/>
        <v>1.0018621640000001</v>
      </c>
      <c r="N871" s="12">
        <f t="shared" ca="1" si="248"/>
        <v>1.0334542840000001</v>
      </c>
      <c r="O871" s="18">
        <f t="shared" si="259"/>
        <v>0</v>
      </c>
      <c r="P871" s="14">
        <f t="shared" ca="1" si="249"/>
        <v>16727.142</v>
      </c>
      <c r="Q871" s="21">
        <f t="shared" si="250"/>
        <v>0</v>
      </c>
      <c r="R871" s="14">
        <f t="shared" si="251"/>
        <v>0</v>
      </c>
      <c r="S871" s="4" t="str">
        <f t="shared" si="260"/>
        <v>A+J=</v>
      </c>
      <c r="T871" s="35">
        <f t="shared" si="261"/>
        <v>44851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3">
        <f t="shared" si="252"/>
        <v>44623</v>
      </c>
      <c r="B872" s="73">
        <f t="shared" ca="1" si="262"/>
        <v>516944.93400000001</v>
      </c>
      <c r="C872" s="7">
        <f t="shared" si="253"/>
        <v>500000</v>
      </c>
      <c r="D872" s="13">
        <f ca="1">IF(A872&lt;$B$1,VLOOKUP(A872,[1]DI!$A$4:$B$15000,2,FALSE),0)</f>
        <v>0.1065</v>
      </c>
      <c r="E872" s="14">
        <f t="shared" ca="1" si="245"/>
        <v>1.00040168</v>
      </c>
      <c r="F872" s="14">
        <f ca="1">(TRUNC(PRODUCT($E$12:$E871),16))</f>
        <v>1.0988579441822901</v>
      </c>
      <c r="G872" s="14">
        <f t="shared" ca="1" si="254"/>
        <v>1.0648387450025101</v>
      </c>
      <c r="H872" s="14">
        <f t="shared" ca="1" si="246"/>
        <v>1.0319477500000001</v>
      </c>
      <c r="I872" s="13">
        <f t="shared" si="255"/>
        <v>5.0000000000000001E-3</v>
      </c>
      <c r="J872" s="35">
        <f t="shared" si="256"/>
        <v>44484</v>
      </c>
      <c r="K872" s="2">
        <f t="shared" si="257"/>
        <v>95</v>
      </c>
      <c r="L872" s="18">
        <f t="shared" si="258"/>
        <v>95</v>
      </c>
      <c r="M872" s="12">
        <f t="shared" si="247"/>
        <v>1.001881993</v>
      </c>
      <c r="N872" s="12">
        <f t="shared" ca="1" si="248"/>
        <v>1.0338898679999999</v>
      </c>
      <c r="O872" s="18">
        <f t="shared" si="259"/>
        <v>0</v>
      </c>
      <c r="P872" s="14">
        <f t="shared" ca="1" si="249"/>
        <v>16944.934000000001</v>
      </c>
      <c r="Q872" s="21">
        <f t="shared" si="250"/>
        <v>0</v>
      </c>
      <c r="R872" s="14">
        <f t="shared" si="251"/>
        <v>0</v>
      </c>
      <c r="S872" s="4" t="str">
        <f t="shared" si="260"/>
        <v>A+J=</v>
      </c>
      <c r="T872" s="35">
        <f t="shared" si="261"/>
        <v>44851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3">
        <f t="shared" si="252"/>
        <v>44624</v>
      </c>
      <c r="B873" s="73">
        <f t="shared" ca="1" si="262"/>
        <v>517162.81449999998</v>
      </c>
      <c r="C873" s="7">
        <f t="shared" si="253"/>
        <v>500000</v>
      </c>
      <c r="D873" s="13">
        <f ca="1">IF(A873&lt;$B$1,VLOOKUP(A873,[1]DI!$A$4:$B$15000,2,FALSE),0)</f>
        <v>0.1065</v>
      </c>
      <c r="E873" s="14">
        <f t="shared" ca="1" si="245"/>
        <v>1.00040168</v>
      </c>
      <c r="F873" s="14">
        <f ca="1">(TRUNC(PRODUCT($E$12:$E872),16))</f>
        <v>1.0992993334413099</v>
      </c>
      <c r="G873" s="14">
        <f t="shared" ca="1" si="254"/>
        <v>1.0648387450025101</v>
      </c>
      <c r="H873" s="14">
        <f t="shared" ca="1" si="246"/>
        <v>1.03236226</v>
      </c>
      <c r="I873" s="13">
        <f t="shared" si="255"/>
        <v>5.0000000000000001E-3</v>
      </c>
      <c r="J873" s="35">
        <f t="shared" si="256"/>
        <v>44484</v>
      </c>
      <c r="K873" s="2">
        <f t="shared" si="257"/>
        <v>96</v>
      </c>
      <c r="L873" s="18">
        <f t="shared" si="258"/>
        <v>96</v>
      </c>
      <c r="M873" s="12">
        <f t="shared" si="247"/>
        <v>1.001901822</v>
      </c>
      <c r="N873" s="12">
        <f t="shared" ca="1" si="248"/>
        <v>1.034325629</v>
      </c>
      <c r="O873" s="18">
        <f t="shared" si="259"/>
        <v>0</v>
      </c>
      <c r="P873" s="14">
        <f t="shared" ca="1" si="249"/>
        <v>17162.8145</v>
      </c>
      <c r="Q873" s="21">
        <f t="shared" si="250"/>
        <v>0</v>
      </c>
      <c r="R873" s="14">
        <f t="shared" si="251"/>
        <v>0</v>
      </c>
      <c r="S873" s="4" t="str">
        <f t="shared" si="260"/>
        <v>A+J=</v>
      </c>
      <c r="T873" s="35">
        <f t="shared" si="261"/>
        <v>44851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3">
        <f t="shared" si="252"/>
        <v>44625</v>
      </c>
      <c r="B874" s="73">
        <f t="shared" ca="1" si="262"/>
        <v>517380.78899999999</v>
      </c>
      <c r="C874" s="7">
        <f t="shared" si="253"/>
        <v>500000</v>
      </c>
      <c r="D874" s="13">
        <f ca="1">IF(A874&lt;$B$1,VLOOKUP(A874,[1]DI!$A$4:$B$15000,2,FALSE),0)</f>
        <v>0</v>
      </c>
      <c r="E874" s="14">
        <f t="shared" ca="1" si="245"/>
        <v>1</v>
      </c>
      <c r="F874" s="14">
        <f ca="1">(TRUNC(PRODUCT($E$12:$E873),16))</f>
        <v>1.09974089999757</v>
      </c>
      <c r="G874" s="14">
        <f t="shared" ca="1" si="254"/>
        <v>1.0648387450025101</v>
      </c>
      <c r="H874" s="14">
        <f t="shared" ca="1" si="246"/>
        <v>1.03277694</v>
      </c>
      <c r="I874" s="13">
        <f t="shared" si="255"/>
        <v>5.0000000000000001E-3</v>
      </c>
      <c r="J874" s="35">
        <f t="shared" si="256"/>
        <v>44484</v>
      </c>
      <c r="K874" s="2">
        <f t="shared" si="257"/>
        <v>96</v>
      </c>
      <c r="L874" s="18">
        <f t="shared" si="258"/>
        <v>97</v>
      </c>
      <c r="M874" s="12">
        <f t="shared" si="247"/>
        <v>1.0019216520000001</v>
      </c>
      <c r="N874" s="12">
        <f t="shared" ca="1" si="248"/>
        <v>1.0347615779999999</v>
      </c>
      <c r="O874" s="18">
        <f t="shared" si="259"/>
        <v>0</v>
      </c>
      <c r="P874" s="14">
        <f t="shared" ca="1" si="249"/>
        <v>17380.789000000001</v>
      </c>
      <c r="Q874" s="21">
        <f t="shared" si="250"/>
        <v>0</v>
      </c>
      <c r="R874" s="14">
        <f t="shared" si="251"/>
        <v>0</v>
      </c>
      <c r="S874" s="4" t="str">
        <f t="shared" si="260"/>
        <v>A+J=</v>
      </c>
      <c r="T874" s="35">
        <f t="shared" si="261"/>
        <v>44851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3">
        <f t="shared" si="252"/>
        <v>44626</v>
      </c>
      <c r="B875" s="73">
        <f t="shared" ca="1" si="262"/>
        <v>517380.78899999999</v>
      </c>
      <c r="C875" s="7">
        <f t="shared" si="253"/>
        <v>500000</v>
      </c>
      <c r="D875" s="13">
        <f ca="1">IF(A875&lt;$B$1,VLOOKUP(A875,[1]DI!$A$4:$B$15000,2,FALSE),0)</f>
        <v>0</v>
      </c>
      <c r="E875" s="14">
        <f t="shared" ca="1" si="245"/>
        <v>1</v>
      </c>
      <c r="F875" s="14">
        <f ca="1">(TRUNC(PRODUCT($E$12:$E874),16))</f>
        <v>1.09974089999757</v>
      </c>
      <c r="G875" s="14">
        <f t="shared" ca="1" si="254"/>
        <v>1.0648387450025101</v>
      </c>
      <c r="H875" s="14">
        <f t="shared" ca="1" si="246"/>
        <v>1.03277694</v>
      </c>
      <c r="I875" s="13">
        <f t="shared" si="255"/>
        <v>5.0000000000000001E-3</v>
      </c>
      <c r="J875" s="35">
        <f t="shared" si="256"/>
        <v>44484</v>
      </c>
      <c r="K875" s="2">
        <f t="shared" si="257"/>
        <v>96</v>
      </c>
      <c r="L875" s="18">
        <f t="shared" si="258"/>
        <v>97</v>
      </c>
      <c r="M875" s="12">
        <f t="shared" si="247"/>
        <v>1.0019216520000001</v>
      </c>
      <c r="N875" s="12">
        <f t="shared" ca="1" si="248"/>
        <v>1.0347615779999999</v>
      </c>
      <c r="O875" s="18">
        <f t="shared" si="259"/>
        <v>0</v>
      </c>
      <c r="P875" s="14">
        <f t="shared" ca="1" si="249"/>
        <v>17380.789000000001</v>
      </c>
      <c r="Q875" s="21">
        <f t="shared" si="250"/>
        <v>0</v>
      </c>
      <c r="R875" s="14">
        <f t="shared" si="251"/>
        <v>0</v>
      </c>
      <c r="S875" s="4" t="str">
        <f t="shared" si="260"/>
        <v>A+J=</v>
      </c>
      <c r="T875" s="35">
        <f t="shared" si="261"/>
        <v>44851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3">
        <f t="shared" si="252"/>
        <v>44627</v>
      </c>
      <c r="B876" s="73">
        <f t="shared" ca="1" si="262"/>
        <v>517380.78899999999</v>
      </c>
      <c r="C876" s="7">
        <f t="shared" si="253"/>
        <v>500000</v>
      </c>
      <c r="D876" s="13">
        <f ca="1">IF(A876&lt;$B$1,VLOOKUP(A876,[1]DI!$A$4:$B$15000,2,FALSE),0)</f>
        <v>0.1065</v>
      </c>
      <c r="E876" s="14">
        <f t="shared" ca="1" si="245"/>
        <v>1.00040168</v>
      </c>
      <c r="F876" s="14">
        <f ca="1">(TRUNC(PRODUCT($E$12:$E875),16))</f>
        <v>1.09974089999757</v>
      </c>
      <c r="G876" s="14">
        <f t="shared" ca="1" si="254"/>
        <v>1.0648387450025101</v>
      </c>
      <c r="H876" s="14">
        <f t="shared" ca="1" si="246"/>
        <v>1.03277694</v>
      </c>
      <c r="I876" s="13">
        <f t="shared" si="255"/>
        <v>5.0000000000000001E-3</v>
      </c>
      <c r="J876" s="35">
        <f t="shared" si="256"/>
        <v>44484</v>
      </c>
      <c r="K876" s="2">
        <f t="shared" si="257"/>
        <v>97</v>
      </c>
      <c r="L876" s="18">
        <f t="shared" si="258"/>
        <v>97</v>
      </c>
      <c r="M876" s="12">
        <f t="shared" si="247"/>
        <v>1.0019216520000001</v>
      </c>
      <c r="N876" s="12">
        <f t="shared" ca="1" si="248"/>
        <v>1.0347615779999999</v>
      </c>
      <c r="O876" s="18">
        <f t="shared" si="259"/>
        <v>0</v>
      </c>
      <c r="P876" s="14">
        <f t="shared" ca="1" si="249"/>
        <v>17380.789000000001</v>
      </c>
      <c r="Q876" s="21">
        <f t="shared" si="250"/>
        <v>0</v>
      </c>
      <c r="R876" s="14">
        <f t="shared" si="251"/>
        <v>0</v>
      </c>
      <c r="S876" s="4" t="str">
        <f t="shared" si="260"/>
        <v>A+J=</v>
      </c>
      <c r="T876" s="35">
        <f t="shared" si="261"/>
        <v>44851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3">
        <f t="shared" si="252"/>
        <v>44628</v>
      </c>
      <c r="B877" s="73">
        <f t="shared" ca="1" si="262"/>
        <v>517598.85649999999</v>
      </c>
      <c r="C877" s="7">
        <f t="shared" si="253"/>
        <v>500000</v>
      </c>
      <c r="D877" s="13">
        <f ca="1">IF(A877&lt;$B$1,VLOOKUP(A877,[1]DI!$A$4:$B$15000,2,FALSE),0)</f>
        <v>0.1065</v>
      </c>
      <c r="E877" s="14">
        <f t="shared" ca="1" si="245"/>
        <v>1.00040168</v>
      </c>
      <c r="F877" s="14">
        <f ca="1">(TRUNC(PRODUCT($E$12:$E876),16))</f>
        <v>1.1001826439222799</v>
      </c>
      <c r="G877" s="14">
        <f t="shared" ca="1" si="254"/>
        <v>1.0648387450025101</v>
      </c>
      <c r="H877" s="14">
        <f t="shared" ca="1" si="246"/>
        <v>1.0331917900000001</v>
      </c>
      <c r="I877" s="13">
        <f t="shared" si="255"/>
        <v>5.0000000000000001E-3</v>
      </c>
      <c r="J877" s="35">
        <f t="shared" si="256"/>
        <v>44484</v>
      </c>
      <c r="K877" s="2">
        <f t="shared" si="257"/>
        <v>98</v>
      </c>
      <c r="L877" s="18">
        <f t="shared" si="258"/>
        <v>98</v>
      </c>
      <c r="M877" s="12">
        <f t="shared" si="247"/>
        <v>1.0019414820000001</v>
      </c>
      <c r="N877" s="12">
        <f t="shared" ca="1" si="248"/>
        <v>1.0351977130000001</v>
      </c>
      <c r="O877" s="18">
        <f t="shared" si="259"/>
        <v>0</v>
      </c>
      <c r="P877" s="14">
        <f t="shared" ca="1" si="249"/>
        <v>17598.856500000002</v>
      </c>
      <c r="Q877" s="21">
        <f t="shared" si="250"/>
        <v>0</v>
      </c>
      <c r="R877" s="14">
        <f t="shared" si="251"/>
        <v>0</v>
      </c>
      <c r="S877" s="4" t="str">
        <f t="shared" si="260"/>
        <v>A+J=</v>
      </c>
      <c r="T877" s="35">
        <f t="shared" si="261"/>
        <v>44851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3">
        <f t="shared" si="252"/>
        <v>44629</v>
      </c>
      <c r="B878" s="73">
        <f t="shared" ca="1" si="262"/>
        <v>517817.01250000001</v>
      </c>
      <c r="C878" s="7">
        <f t="shared" si="253"/>
        <v>500000</v>
      </c>
      <c r="D878" s="13">
        <f ca="1">IF(A878&lt;$B$1,VLOOKUP(A878,[1]DI!$A$4:$B$15000,2,FALSE),0)</f>
        <v>0.1065</v>
      </c>
      <c r="E878" s="14">
        <f t="shared" ca="1" si="245"/>
        <v>1.00040168</v>
      </c>
      <c r="F878" s="14">
        <f ca="1">(TRUNC(PRODUCT($E$12:$E877),16))</f>
        <v>1.1006245652866899</v>
      </c>
      <c r="G878" s="14">
        <f t="shared" ca="1" si="254"/>
        <v>1.0648387450025101</v>
      </c>
      <c r="H878" s="14">
        <f t="shared" ca="1" si="246"/>
        <v>1.0336068</v>
      </c>
      <c r="I878" s="13">
        <f t="shared" si="255"/>
        <v>5.0000000000000001E-3</v>
      </c>
      <c r="J878" s="35">
        <f t="shared" si="256"/>
        <v>44484</v>
      </c>
      <c r="K878" s="2">
        <f t="shared" si="257"/>
        <v>99</v>
      </c>
      <c r="L878" s="18">
        <f t="shared" si="258"/>
        <v>99</v>
      </c>
      <c r="M878" s="12">
        <f t="shared" si="247"/>
        <v>1.0019613119999999</v>
      </c>
      <c r="N878" s="12">
        <f t="shared" ca="1" si="248"/>
        <v>1.035634025</v>
      </c>
      <c r="O878" s="18">
        <f t="shared" si="259"/>
        <v>0</v>
      </c>
      <c r="P878" s="14">
        <f t="shared" ca="1" si="249"/>
        <v>17817.012500000001</v>
      </c>
      <c r="Q878" s="21">
        <f t="shared" si="250"/>
        <v>0</v>
      </c>
      <c r="R878" s="14">
        <f t="shared" si="251"/>
        <v>0</v>
      </c>
      <c r="S878" s="4" t="str">
        <f t="shared" si="260"/>
        <v>A+J=</v>
      </c>
      <c r="T878" s="35">
        <f t="shared" si="261"/>
        <v>44851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3">
        <f t="shared" si="252"/>
        <v>44630</v>
      </c>
      <c r="B879" s="73">
        <f t="shared" ca="1" si="262"/>
        <v>518035.26250000001</v>
      </c>
      <c r="C879" s="7">
        <f t="shared" si="253"/>
        <v>500000</v>
      </c>
      <c r="D879" s="13">
        <f ca="1">IF(A879&lt;$B$1,VLOOKUP(A879,[1]DI!$A$4:$B$15000,2,FALSE),0)</f>
        <v>0.1065</v>
      </c>
      <c r="E879" s="14">
        <f t="shared" ca="1" si="245"/>
        <v>1.00040168</v>
      </c>
      <c r="F879" s="14">
        <f ca="1">(TRUNC(PRODUCT($E$12:$E878),16))</f>
        <v>1.1010666641620801</v>
      </c>
      <c r="G879" s="14">
        <f t="shared" ca="1" si="254"/>
        <v>1.0648387450025101</v>
      </c>
      <c r="H879" s="14">
        <f t="shared" ca="1" si="246"/>
        <v>1.0340219799999999</v>
      </c>
      <c r="I879" s="13">
        <f t="shared" si="255"/>
        <v>5.0000000000000001E-3</v>
      </c>
      <c r="J879" s="35">
        <f t="shared" si="256"/>
        <v>44484</v>
      </c>
      <c r="K879" s="2">
        <f t="shared" si="257"/>
        <v>100</v>
      </c>
      <c r="L879" s="18">
        <f t="shared" si="258"/>
        <v>100</v>
      </c>
      <c r="M879" s="12">
        <f t="shared" si="247"/>
        <v>1.0019811430000001</v>
      </c>
      <c r="N879" s="12">
        <f t="shared" ca="1" si="248"/>
        <v>1.036070525</v>
      </c>
      <c r="O879" s="18">
        <f t="shared" si="259"/>
        <v>0</v>
      </c>
      <c r="P879" s="14">
        <f t="shared" ca="1" si="249"/>
        <v>18035.262500000001</v>
      </c>
      <c r="Q879" s="21">
        <f t="shared" si="250"/>
        <v>0</v>
      </c>
      <c r="R879" s="14">
        <f t="shared" si="251"/>
        <v>0</v>
      </c>
      <c r="S879" s="4" t="str">
        <f t="shared" si="260"/>
        <v>A+J=</v>
      </c>
      <c r="T879" s="35">
        <f t="shared" si="261"/>
        <v>44851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3">
        <f t="shared" si="252"/>
        <v>44631</v>
      </c>
      <c r="B880" s="73">
        <f t="shared" ca="1" si="262"/>
        <v>518253.60100000002</v>
      </c>
      <c r="C880" s="7">
        <f t="shared" si="253"/>
        <v>500000</v>
      </c>
      <c r="D880" s="13">
        <f ca="1">IF(A880&lt;$B$1,VLOOKUP(A880,[1]DI!$A$4:$B$15000,2,FALSE),0)</f>
        <v>0.1065</v>
      </c>
      <c r="E880" s="14">
        <f t="shared" ca="1" si="245"/>
        <v>1.00040168</v>
      </c>
      <c r="F880" s="14">
        <f ca="1">(TRUNC(PRODUCT($E$12:$E879),16))</f>
        <v>1.10150894061974</v>
      </c>
      <c r="G880" s="14">
        <f t="shared" ca="1" si="254"/>
        <v>1.0648387450025101</v>
      </c>
      <c r="H880" s="14">
        <f t="shared" ca="1" si="246"/>
        <v>1.0344373200000001</v>
      </c>
      <c r="I880" s="13">
        <f t="shared" si="255"/>
        <v>5.0000000000000001E-3</v>
      </c>
      <c r="J880" s="35">
        <f t="shared" si="256"/>
        <v>44484</v>
      </c>
      <c r="K880" s="2">
        <f t="shared" si="257"/>
        <v>101</v>
      </c>
      <c r="L880" s="18">
        <f t="shared" si="258"/>
        <v>101</v>
      </c>
      <c r="M880" s="12">
        <f t="shared" si="247"/>
        <v>1.002000974</v>
      </c>
      <c r="N880" s="12">
        <f t="shared" ca="1" si="248"/>
        <v>1.0365072019999999</v>
      </c>
      <c r="O880" s="18">
        <f t="shared" si="259"/>
        <v>0</v>
      </c>
      <c r="P880" s="14">
        <f t="shared" ca="1" si="249"/>
        <v>18253.600999999999</v>
      </c>
      <c r="Q880" s="21">
        <f t="shared" si="250"/>
        <v>0</v>
      </c>
      <c r="R880" s="14">
        <f t="shared" si="251"/>
        <v>0</v>
      </c>
      <c r="S880" s="4" t="str">
        <f t="shared" si="260"/>
        <v>A+J=</v>
      </c>
      <c r="T880" s="35">
        <f t="shared" si="261"/>
        <v>44851</v>
      </c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3">
        <f t="shared" si="252"/>
        <v>44632</v>
      </c>
      <c r="B881" s="73">
        <f t="shared" ca="1" si="262"/>
        <v>518472.03850000002</v>
      </c>
      <c r="C881" s="7">
        <f t="shared" si="253"/>
        <v>500000</v>
      </c>
      <c r="D881" s="13">
        <f ca="1">IF(A881&lt;$B$1,VLOOKUP(A881,[1]DI!$A$4:$B$15000,2,FALSE),0)</f>
        <v>0</v>
      </c>
      <c r="E881" s="14">
        <f t="shared" ca="1" si="245"/>
        <v>1</v>
      </c>
      <c r="F881" s="14">
        <f ca="1">(TRUNC(PRODUCT($E$12:$E880),16))</f>
        <v>1.10195139473101</v>
      </c>
      <c r="G881" s="14">
        <f t="shared" ca="1" si="254"/>
        <v>1.0648387450025101</v>
      </c>
      <c r="H881" s="14">
        <f t="shared" ca="1" si="246"/>
        <v>1.0348528400000001</v>
      </c>
      <c r="I881" s="13">
        <f t="shared" si="255"/>
        <v>5.0000000000000001E-3</v>
      </c>
      <c r="J881" s="35">
        <f t="shared" si="256"/>
        <v>44484</v>
      </c>
      <c r="K881" s="2">
        <f t="shared" si="257"/>
        <v>101</v>
      </c>
      <c r="L881" s="18">
        <f t="shared" si="258"/>
        <v>102</v>
      </c>
      <c r="M881" s="12">
        <f t="shared" si="247"/>
        <v>1.002020806</v>
      </c>
      <c r="N881" s="12">
        <f t="shared" ca="1" si="248"/>
        <v>1.036944077</v>
      </c>
      <c r="O881" s="18">
        <f t="shared" si="259"/>
        <v>0</v>
      </c>
      <c r="P881" s="14">
        <f t="shared" ca="1" si="249"/>
        <v>18472.038499999999</v>
      </c>
      <c r="Q881" s="21">
        <f t="shared" si="250"/>
        <v>0</v>
      </c>
      <c r="R881" s="14">
        <f t="shared" si="251"/>
        <v>0</v>
      </c>
      <c r="S881" s="4" t="str">
        <f t="shared" si="260"/>
        <v>A+J=</v>
      </c>
      <c r="T881" s="35">
        <f t="shared" si="261"/>
        <v>44851</v>
      </c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3">
        <f t="shared" si="252"/>
        <v>44633</v>
      </c>
      <c r="B882" s="73">
        <f t="shared" ca="1" si="262"/>
        <v>518472.03850000002</v>
      </c>
      <c r="C882" s="7">
        <f t="shared" si="253"/>
        <v>500000</v>
      </c>
      <c r="D882" s="13">
        <f ca="1">IF(A882&lt;$B$1,VLOOKUP(A882,[1]DI!$A$4:$B$15000,2,FALSE),0)</f>
        <v>0</v>
      </c>
      <c r="E882" s="14">
        <f t="shared" ca="1" si="245"/>
        <v>1</v>
      </c>
      <c r="F882" s="14">
        <f ca="1">(TRUNC(PRODUCT($E$12:$E881),16))</f>
        <v>1.10195139473101</v>
      </c>
      <c r="G882" s="14">
        <f t="shared" ca="1" si="254"/>
        <v>1.0648387450025101</v>
      </c>
      <c r="H882" s="14">
        <f t="shared" ca="1" si="246"/>
        <v>1.0348528400000001</v>
      </c>
      <c r="I882" s="13">
        <f t="shared" si="255"/>
        <v>5.0000000000000001E-3</v>
      </c>
      <c r="J882" s="35">
        <f t="shared" si="256"/>
        <v>44484</v>
      </c>
      <c r="K882" s="2">
        <f t="shared" si="257"/>
        <v>101</v>
      </c>
      <c r="L882" s="18">
        <f t="shared" si="258"/>
        <v>102</v>
      </c>
      <c r="M882" s="12">
        <f t="shared" si="247"/>
        <v>1.002020806</v>
      </c>
      <c r="N882" s="12">
        <f t="shared" ca="1" si="248"/>
        <v>1.036944077</v>
      </c>
      <c r="O882" s="18">
        <f t="shared" si="259"/>
        <v>0</v>
      </c>
      <c r="P882" s="14">
        <f t="shared" ca="1" si="249"/>
        <v>18472.038499999999</v>
      </c>
      <c r="Q882" s="21">
        <f t="shared" si="250"/>
        <v>0</v>
      </c>
      <c r="R882" s="14">
        <f t="shared" si="251"/>
        <v>0</v>
      </c>
      <c r="S882" s="4" t="str">
        <f t="shared" si="260"/>
        <v>A+J=</v>
      </c>
      <c r="T882" s="35">
        <f t="shared" si="261"/>
        <v>44851</v>
      </c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3">
        <f t="shared" si="252"/>
        <v>44634</v>
      </c>
      <c r="B883" s="73">
        <f t="shared" ca="1" si="262"/>
        <v>518472.03850000002</v>
      </c>
      <c r="C883" s="7">
        <f t="shared" si="253"/>
        <v>500000</v>
      </c>
      <c r="D883" s="13">
        <f ca="1">IF(A883&lt;$B$1,VLOOKUP(A883,[1]DI!$A$4:$B$15000,2,FALSE),0)</f>
        <v>0.1065</v>
      </c>
      <c r="E883" s="14">
        <f t="shared" ca="1" si="245"/>
        <v>1.00040168</v>
      </c>
      <c r="F883" s="14">
        <f ca="1">(TRUNC(PRODUCT($E$12:$E882),16))</f>
        <v>1.10195139473101</v>
      </c>
      <c r="G883" s="14">
        <f t="shared" ca="1" si="254"/>
        <v>1.0648387450025101</v>
      </c>
      <c r="H883" s="14">
        <f t="shared" ca="1" si="246"/>
        <v>1.0348528400000001</v>
      </c>
      <c r="I883" s="13">
        <f t="shared" si="255"/>
        <v>5.0000000000000001E-3</v>
      </c>
      <c r="J883" s="35">
        <f t="shared" si="256"/>
        <v>44484</v>
      </c>
      <c r="K883" s="2">
        <f t="shared" si="257"/>
        <v>102</v>
      </c>
      <c r="L883" s="18">
        <f t="shared" si="258"/>
        <v>102</v>
      </c>
      <c r="M883" s="12">
        <f t="shared" si="247"/>
        <v>1.002020806</v>
      </c>
      <c r="N883" s="12">
        <f t="shared" ca="1" si="248"/>
        <v>1.036944077</v>
      </c>
      <c r="O883" s="18">
        <f t="shared" si="259"/>
        <v>0</v>
      </c>
      <c r="P883" s="14">
        <f t="shared" ca="1" si="249"/>
        <v>18472.038499999999</v>
      </c>
      <c r="Q883" s="21">
        <f t="shared" si="250"/>
        <v>0</v>
      </c>
      <c r="R883" s="14">
        <f t="shared" si="251"/>
        <v>0</v>
      </c>
      <c r="S883" s="4" t="str">
        <f t="shared" si="260"/>
        <v>A+J=</v>
      </c>
      <c r="T883" s="35">
        <f t="shared" si="261"/>
        <v>44851</v>
      </c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3">
        <f t="shared" si="252"/>
        <v>44635</v>
      </c>
      <c r="B884" s="73">
        <f t="shared" ca="1" si="262"/>
        <v>518690.56400000001</v>
      </c>
      <c r="C884" s="7">
        <f t="shared" si="253"/>
        <v>500000</v>
      </c>
      <c r="D884" s="13">
        <f ca="1">IF(A884&lt;$B$1,VLOOKUP(A884,[1]DI!$A$4:$B$15000,2,FALSE),0)</f>
        <v>0.1065</v>
      </c>
      <c r="E884" s="14">
        <f t="shared" ca="1" si="245"/>
        <v>1.00040168</v>
      </c>
      <c r="F884" s="14">
        <f ca="1">(TRUNC(PRODUCT($E$12:$E883),16))</f>
        <v>1.1023940265672401</v>
      </c>
      <c r="G884" s="14">
        <f t="shared" ca="1" si="254"/>
        <v>1.0648387450025101</v>
      </c>
      <c r="H884" s="14">
        <f t="shared" ca="1" si="246"/>
        <v>1.03526852</v>
      </c>
      <c r="I884" s="13">
        <f t="shared" si="255"/>
        <v>5.0000000000000001E-3</v>
      </c>
      <c r="J884" s="35">
        <f t="shared" si="256"/>
        <v>44484</v>
      </c>
      <c r="K884" s="2">
        <f t="shared" si="257"/>
        <v>103</v>
      </c>
      <c r="L884" s="18">
        <f t="shared" si="258"/>
        <v>103</v>
      </c>
      <c r="M884" s="12">
        <f t="shared" si="247"/>
        <v>1.002040638</v>
      </c>
      <c r="N884" s="12">
        <f t="shared" ca="1" si="248"/>
        <v>1.037381128</v>
      </c>
      <c r="O884" s="18">
        <f t="shared" si="259"/>
        <v>0</v>
      </c>
      <c r="P884" s="14">
        <f t="shared" ca="1" si="249"/>
        <v>18690.563999999998</v>
      </c>
      <c r="Q884" s="21">
        <f t="shared" si="250"/>
        <v>0</v>
      </c>
      <c r="R884" s="14">
        <f t="shared" si="251"/>
        <v>0</v>
      </c>
      <c r="S884" s="4" t="str">
        <f t="shared" si="260"/>
        <v>A+J=</v>
      </c>
      <c r="T884" s="35">
        <f t="shared" si="261"/>
        <v>44851</v>
      </c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3">
        <f t="shared" si="252"/>
        <v>44636</v>
      </c>
      <c r="B885" s="73">
        <f t="shared" ca="1" si="262"/>
        <v>518909.17849999998</v>
      </c>
      <c r="C885" s="7">
        <f t="shared" si="253"/>
        <v>500000</v>
      </c>
      <c r="D885" s="13">
        <f ca="1">IF(A885&lt;$B$1,VLOOKUP(A885,[1]DI!$A$4:$B$15000,2,FALSE),0)</f>
        <v>0.1065</v>
      </c>
      <c r="E885" s="14">
        <f t="shared" ca="1" si="245"/>
        <v>1.00040168</v>
      </c>
      <c r="F885" s="14">
        <f ca="1">(TRUNC(PRODUCT($E$12:$E884),16))</f>
        <v>1.10283683619983</v>
      </c>
      <c r="G885" s="14">
        <f t="shared" ca="1" si="254"/>
        <v>1.0648387450025101</v>
      </c>
      <c r="H885" s="14">
        <f t="shared" ca="1" si="246"/>
        <v>1.0356843600000001</v>
      </c>
      <c r="I885" s="13">
        <f t="shared" si="255"/>
        <v>5.0000000000000001E-3</v>
      </c>
      <c r="J885" s="35">
        <f t="shared" si="256"/>
        <v>44484</v>
      </c>
      <c r="K885" s="2">
        <f t="shared" si="257"/>
        <v>104</v>
      </c>
      <c r="L885" s="18">
        <f t="shared" si="258"/>
        <v>104</v>
      </c>
      <c r="M885" s="12">
        <f t="shared" si="247"/>
        <v>1.00206047</v>
      </c>
      <c r="N885" s="12">
        <f t="shared" ca="1" si="248"/>
        <v>1.0378183569999999</v>
      </c>
      <c r="O885" s="18">
        <f t="shared" si="259"/>
        <v>0</v>
      </c>
      <c r="P885" s="14">
        <f t="shared" ca="1" si="249"/>
        <v>18909.178500000002</v>
      </c>
      <c r="Q885" s="21">
        <f t="shared" si="250"/>
        <v>0</v>
      </c>
      <c r="R885" s="14">
        <f t="shared" si="251"/>
        <v>0</v>
      </c>
      <c r="S885" s="4" t="str">
        <f t="shared" si="260"/>
        <v>A+J=</v>
      </c>
      <c r="T885" s="35">
        <f t="shared" si="261"/>
        <v>44851</v>
      </c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3">
        <f t="shared" si="252"/>
        <v>44637</v>
      </c>
      <c r="B886" s="73">
        <f t="shared" ca="1" si="262"/>
        <v>519127.89150000003</v>
      </c>
      <c r="C886" s="7">
        <f t="shared" si="253"/>
        <v>500000</v>
      </c>
      <c r="D886" s="13">
        <f ca="1">IF(A886&lt;$B$1,VLOOKUP(A886,[1]DI!$A$4:$B$15000,2,FALSE),0)</f>
        <v>0.11649999999999999</v>
      </c>
      <c r="E886" s="14">
        <f t="shared" ca="1" si="245"/>
        <v>1.0004373900000001</v>
      </c>
      <c r="F886" s="14">
        <f ca="1">(TRUNC(PRODUCT($E$12:$E885),16))</f>
        <v>1.1032798237001999</v>
      </c>
      <c r="G886" s="14">
        <f t="shared" ca="1" si="254"/>
        <v>1.0648387450025101</v>
      </c>
      <c r="H886" s="14">
        <f t="shared" ca="1" si="246"/>
        <v>1.0361003799999999</v>
      </c>
      <c r="I886" s="13">
        <f t="shared" si="255"/>
        <v>5.0000000000000001E-3</v>
      </c>
      <c r="J886" s="35">
        <f t="shared" si="256"/>
        <v>44484</v>
      </c>
      <c r="K886" s="2">
        <f t="shared" si="257"/>
        <v>105</v>
      </c>
      <c r="L886" s="18">
        <f t="shared" si="258"/>
        <v>105</v>
      </c>
      <c r="M886" s="12">
        <f t="shared" si="247"/>
        <v>1.0020803030000001</v>
      </c>
      <c r="N886" s="12">
        <f t="shared" ca="1" si="248"/>
        <v>1.0382557830000001</v>
      </c>
      <c r="O886" s="18">
        <f t="shared" si="259"/>
        <v>0</v>
      </c>
      <c r="P886" s="14">
        <f t="shared" ca="1" si="249"/>
        <v>19127.891500000002</v>
      </c>
      <c r="Q886" s="21">
        <f t="shared" si="250"/>
        <v>0</v>
      </c>
      <c r="R886" s="14">
        <f t="shared" si="251"/>
        <v>0</v>
      </c>
      <c r="S886" s="4" t="str">
        <f t="shared" si="260"/>
        <v>A+J=</v>
      </c>
      <c r="T886" s="35">
        <f t="shared" si="261"/>
        <v>44851</v>
      </c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3">
        <f t="shared" si="252"/>
        <v>44638</v>
      </c>
      <c r="B887" s="73">
        <f t="shared" ca="1" si="262"/>
        <v>519365.23149999999</v>
      </c>
      <c r="C887" s="7">
        <f t="shared" si="253"/>
        <v>500000</v>
      </c>
      <c r="D887" s="13">
        <f ca="1">IF(A887&lt;$B$1,VLOOKUP(A887,[1]DI!$A$4:$B$15000,2,FALSE),0)</f>
        <v>0.11649999999999999</v>
      </c>
      <c r="E887" s="14">
        <f t="shared" ca="1" si="245"/>
        <v>1.0004373900000001</v>
      </c>
      <c r="F887" s="14">
        <f ca="1">(TRUNC(PRODUCT($E$12:$E886),16))</f>
        <v>1.1037623872622899</v>
      </c>
      <c r="G887" s="14">
        <f t="shared" ca="1" si="254"/>
        <v>1.0648387450025101</v>
      </c>
      <c r="H887" s="14">
        <f t="shared" ca="1" si="246"/>
        <v>1.03655356</v>
      </c>
      <c r="I887" s="13">
        <f t="shared" si="255"/>
        <v>5.0000000000000001E-3</v>
      </c>
      <c r="J887" s="35">
        <f t="shared" si="256"/>
        <v>44484</v>
      </c>
      <c r="K887" s="2">
        <f t="shared" si="257"/>
        <v>106</v>
      </c>
      <c r="L887" s="18">
        <f t="shared" si="258"/>
        <v>106</v>
      </c>
      <c r="M887" s="12">
        <f t="shared" si="247"/>
        <v>1.0021001359999999</v>
      </c>
      <c r="N887" s="12">
        <f t="shared" ca="1" si="248"/>
        <v>1.038730463</v>
      </c>
      <c r="O887" s="18">
        <f t="shared" si="259"/>
        <v>0</v>
      </c>
      <c r="P887" s="14">
        <f t="shared" ca="1" si="249"/>
        <v>19365.231500000002</v>
      </c>
      <c r="Q887" s="21">
        <f t="shared" si="250"/>
        <v>0</v>
      </c>
      <c r="R887" s="14">
        <f t="shared" si="251"/>
        <v>0</v>
      </c>
      <c r="S887" s="4" t="str">
        <f t="shared" si="260"/>
        <v>A+J=</v>
      </c>
      <c r="T887" s="35">
        <f t="shared" si="261"/>
        <v>44851</v>
      </c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3">
        <f t="shared" si="252"/>
        <v>44639</v>
      </c>
      <c r="B888" s="73">
        <f t="shared" ca="1" si="262"/>
        <v>519602.67700000003</v>
      </c>
      <c r="C888" s="7">
        <f t="shared" si="253"/>
        <v>500000</v>
      </c>
      <c r="D888" s="13">
        <f ca="1">IF(A888&lt;$B$1,VLOOKUP(A888,[1]DI!$A$4:$B$15000,2,FALSE),0)</f>
        <v>0</v>
      </c>
      <c r="E888" s="14">
        <f t="shared" ca="1" si="245"/>
        <v>1</v>
      </c>
      <c r="F888" s="14">
        <f ca="1">(TRUNC(PRODUCT($E$12:$E887),16))</f>
        <v>1.1042451618928499</v>
      </c>
      <c r="G888" s="14">
        <f t="shared" ca="1" si="254"/>
        <v>1.0648387450025101</v>
      </c>
      <c r="H888" s="14">
        <f t="shared" ca="1" si="246"/>
        <v>1.03700693</v>
      </c>
      <c r="I888" s="13">
        <f t="shared" si="255"/>
        <v>5.0000000000000001E-3</v>
      </c>
      <c r="J888" s="35">
        <f t="shared" si="256"/>
        <v>44484</v>
      </c>
      <c r="K888" s="2">
        <f t="shared" si="257"/>
        <v>106</v>
      </c>
      <c r="L888" s="18">
        <f t="shared" si="258"/>
        <v>107</v>
      </c>
      <c r="M888" s="12">
        <f t="shared" si="247"/>
        <v>1.0021199700000001</v>
      </c>
      <c r="N888" s="12">
        <f t="shared" ca="1" si="248"/>
        <v>1.0392053539999999</v>
      </c>
      <c r="O888" s="18">
        <f t="shared" si="259"/>
        <v>0</v>
      </c>
      <c r="P888" s="14">
        <f t="shared" ca="1" si="249"/>
        <v>19602.677</v>
      </c>
      <c r="Q888" s="21">
        <f t="shared" si="250"/>
        <v>0</v>
      </c>
      <c r="R888" s="14">
        <f t="shared" si="251"/>
        <v>0</v>
      </c>
      <c r="S888" s="4" t="str">
        <f t="shared" si="260"/>
        <v>A+J=</v>
      </c>
      <c r="T888" s="35">
        <f t="shared" si="261"/>
        <v>44851</v>
      </c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3">
        <f t="shared" si="252"/>
        <v>44640</v>
      </c>
      <c r="B889" s="73">
        <f t="shared" ca="1" si="262"/>
        <v>519602.67700000003</v>
      </c>
      <c r="C889" s="7">
        <f t="shared" si="253"/>
        <v>500000</v>
      </c>
      <c r="D889" s="13">
        <f ca="1">IF(A889&lt;$B$1,VLOOKUP(A889,[1]DI!$A$4:$B$15000,2,FALSE),0)</f>
        <v>0</v>
      </c>
      <c r="E889" s="14">
        <f t="shared" ca="1" si="245"/>
        <v>1</v>
      </c>
      <c r="F889" s="14">
        <f ca="1">(TRUNC(PRODUCT($E$12:$E888),16))</f>
        <v>1.1042451618928499</v>
      </c>
      <c r="G889" s="14">
        <f t="shared" ca="1" si="254"/>
        <v>1.0648387450025101</v>
      </c>
      <c r="H889" s="14">
        <f t="shared" ca="1" si="246"/>
        <v>1.03700693</v>
      </c>
      <c r="I889" s="13">
        <f t="shared" si="255"/>
        <v>5.0000000000000001E-3</v>
      </c>
      <c r="J889" s="35">
        <f t="shared" si="256"/>
        <v>44484</v>
      </c>
      <c r="K889" s="2">
        <f t="shared" si="257"/>
        <v>106</v>
      </c>
      <c r="L889" s="18">
        <f t="shared" si="258"/>
        <v>107</v>
      </c>
      <c r="M889" s="12">
        <f t="shared" si="247"/>
        <v>1.0021199700000001</v>
      </c>
      <c r="N889" s="12">
        <f t="shared" ca="1" si="248"/>
        <v>1.0392053539999999</v>
      </c>
      <c r="O889" s="18">
        <f t="shared" si="259"/>
        <v>0</v>
      </c>
      <c r="P889" s="14">
        <f t="shared" ca="1" si="249"/>
        <v>19602.677</v>
      </c>
      <c r="Q889" s="21">
        <f t="shared" si="250"/>
        <v>0</v>
      </c>
      <c r="R889" s="14">
        <f t="shared" si="251"/>
        <v>0</v>
      </c>
      <c r="S889" s="4" t="str">
        <f t="shared" si="260"/>
        <v>A+J=</v>
      </c>
      <c r="T889" s="35">
        <f t="shared" si="261"/>
        <v>44851</v>
      </c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3">
        <f t="shared" si="252"/>
        <v>44641</v>
      </c>
      <c r="B890" s="73">
        <f t="shared" ca="1" si="262"/>
        <v>519602.67700000003</v>
      </c>
      <c r="C890" s="7">
        <f t="shared" si="253"/>
        <v>500000</v>
      </c>
      <c r="D890" s="13">
        <f ca="1">IF(A890&lt;$B$1,VLOOKUP(A890,[1]DI!$A$4:$B$15000,2,FALSE),0)</f>
        <v>0.11649999999999999</v>
      </c>
      <c r="E890" s="14">
        <f t="shared" ca="1" si="245"/>
        <v>1.0004373900000001</v>
      </c>
      <c r="F890" s="14">
        <f ca="1">(TRUNC(PRODUCT($E$12:$E889),16))</f>
        <v>1.1042451618928499</v>
      </c>
      <c r="G890" s="14">
        <f t="shared" ca="1" si="254"/>
        <v>1.0648387450025101</v>
      </c>
      <c r="H890" s="14">
        <f t="shared" ca="1" si="246"/>
        <v>1.03700693</v>
      </c>
      <c r="I890" s="13">
        <f t="shared" si="255"/>
        <v>5.0000000000000001E-3</v>
      </c>
      <c r="J890" s="35">
        <f t="shared" si="256"/>
        <v>44484</v>
      </c>
      <c r="K890" s="2">
        <f t="shared" si="257"/>
        <v>107</v>
      </c>
      <c r="L890" s="18">
        <f t="shared" si="258"/>
        <v>107</v>
      </c>
      <c r="M890" s="12">
        <f t="shared" si="247"/>
        <v>1.0021199700000001</v>
      </c>
      <c r="N890" s="12">
        <f t="shared" ca="1" si="248"/>
        <v>1.0392053539999999</v>
      </c>
      <c r="O890" s="18">
        <f t="shared" si="259"/>
        <v>0</v>
      </c>
      <c r="P890" s="14">
        <f t="shared" ca="1" si="249"/>
        <v>19602.677</v>
      </c>
      <c r="Q890" s="21">
        <f t="shared" si="250"/>
        <v>0</v>
      </c>
      <c r="R890" s="14">
        <f t="shared" si="251"/>
        <v>0</v>
      </c>
      <c r="S890" s="4" t="str">
        <f t="shared" si="260"/>
        <v>A+J=</v>
      </c>
      <c r="T890" s="35">
        <f t="shared" si="261"/>
        <v>44851</v>
      </c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3">
        <f t="shared" si="252"/>
        <v>44642</v>
      </c>
      <c r="B891" s="73">
        <f t="shared" ca="1" si="262"/>
        <v>519840.23599999998</v>
      </c>
      <c r="C891" s="7">
        <f t="shared" si="253"/>
        <v>500000</v>
      </c>
      <c r="D891" s="13">
        <f ca="1">IF(A891&lt;$B$1,VLOOKUP(A891,[1]DI!$A$4:$B$15000,2,FALSE),0)</f>
        <v>0.11649999999999999</v>
      </c>
      <c r="E891" s="14">
        <f t="shared" ca="1" si="245"/>
        <v>1.0004373900000001</v>
      </c>
      <c r="F891" s="14">
        <f ca="1">(TRUNC(PRODUCT($E$12:$E890),16))</f>
        <v>1.1047281476842099</v>
      </c>
      <c r="G891" s="14">
        <f t="shared" ca="1" si="254"/>
        <v>1.0648387450025101</v>
      </c>
      <c r="H891" s="14">
        <f t="shared" ca="1" si="246"/>
        <v>1.0374605100000001</v>
      </c>
      <c r="I891" s="13">
        <f t="shared" si="255"/>
        <v>5.0000000000000001E-3</v>
      </c>
      <c r="J891" s="35">
        <f t="shared" si="256"/>
        <v>44484</v>
      </c>
      <c r="K891" s="2">
        <f t="shared" si="257"/>
        <v>108</v>
      </c>
      <c r="L891" s="18">
        <f t="shared" si="258"/>
        <v>108</v>
      </c>
      <c r="M891" s="12">
        <f t="shared" si="247"/>
        <v>1.002139804</v>
      </c>
      <c r="N891" s="12">
        <f t="shared" ca="1" si="248"/>
        <v>1.0396804719999999</v>
      </c>
      <c r="O891" s="18">
        <f t="shared" si="259"/>
        <v>0</v>
      </c>
      <c r="P891" s="14">
        <f t="shared" ca="1" si="249"/>
        <v>19840.236000000001</v>
      </c>
      <c r="Q891" s="21">
        <f t="shared" si="250"/>
        <v>0</v>
      </c>
      <c r="R891" s="14">
        <f t="shared" si="251"/>
        <v>0</v>
      </c>
      <c r="S891" s="4" t="str">
        <f t="shared" si="260"/>
        <v>A+J=</v>
      </c>
      <c r="T891" s="35">
        <f t="shared" si="261"/>
        <v>44851</v>
      </c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3">
        <f t="shared" si="252"/>
        <v>44643</v>
      </c>
      <c r="B892" s="73">
        <f t="shared" ca="1" si="262"/>
        <v>520077.9045</v>
      </c>
      <c r="C892" s="7">
        <f t="shared" si="253"/>
        <v>500000</v>
      </c>
      <c r="D892" s="13">
        <f ca="1">IF(A892&lt;$B$1,VLOOKUP(A892,[1]DI!$A$4:$B$15000,2,FALSE),0)</f>
        <v>0.11649999999999999</v>
      </c>
      <c r="E892" s="14">
        <f t="shared" ca="1" si="245"/>
        <v>1.0004373900000001</v>
      </c>
      <c r="F892" s="14">
        <f ca="1">(TRUNC(PRODUCT($E$12:$E891),16))</f>
        <v>1.1052113447287299</v>
      </c>
      <c r="G892" s="14">
        <f t="shared" ca="1" si="254"/>
        <v>1.0648387450025101</v>
      </c>
      <c r="H892" s="14">
        <f t="shared" ca="1" si="246"/>
        <v>1.03791429</v>
      </c>
      <c r="I892" s="13">
        <f t="shared" si="255"/>
        <v>5.0000000000000001E-3</v>
      </c>
      <c r="J892" s="35">
        <f t="shared" si="256"/>
        <v>44484</v>
      </c>
      <c r="K892" s="2">
        <f t="shared" si="257"/>
        <v>109</v>
      </c>
      <c r="L892" s="18">
        <f t="shared" si="258"/>
        <v>109</v>
      </c>
      <c r="M892" s="12">
        <f t="shared" si="247"/>
        <v>1.002159638</v>
      </c>
      <c r="N892" s="12">
        <f t="shared" ca="1" si="248"/>
        <v>1.040155809</v>
      </c>
      <c r="O892" s="18">
        <f t="shared" si="259"/>
        <v>0</v>
      </c>
      <c r="P892" s="14">
        <f t="shared" ca="1" si="249"/>
        <v>20077.904500000001</v>
      </c>
      <c r="Q892" s="21">
        <f t="shared" si="250"/>
        <v>0</v>
      </c>
      <c r="R892" s="14">
        <f t="shared" si="251"/>
        <v>0</v>
      </c>
      <c r="S892" s="4" t="str">
        <f t="shared" si="260"/>
        <v>A+J=</v>
      </c>
      <c r="T892" s="35">
        <f t="shared" si="261"/>
        <v>44851</v>
      </c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3">
        <f t="shared" si="252"/>
        <v>44644</v>
      </c>
      <c r="B893" s="73">
        <f t="shared" ca="1" si="262"/>
        <v>520315.67800000001</v>
      </c>
      <c r="C893" s="7">
        <f t="shared" si="253"/>
        <v>500000</v>
      </c>
      <c r="D893" s="13">
        <f ca="1">IF(A893&lt;$B$1,VLOOKUP(A893,[1]DI!$A$4:$B$15000,2,FALSE),0)</f>
        <v>0.11649999999999999</v>
      </c>
      <c r="E893" s="14">
        <f t="shared" ca="1" si="245"/>
        <v>1.0004373900000001</v>
      </c>
      <c r="F893" s="14">
        <f ca="1">(TRUNC(PRODUCT($E$12:$E892),16))</f>
        <v>1.1056947531187999</v>
      </c>
      <c r="G893" s="14">
        <f t="shared" ca="1" si="254"/>
        <v>1.0648387450025101</v>
      </c>
      <c r="H893" s="14">
        <f t="shared" ca="1" si="246"/>
        <v>1.0383682599999999</v>
      </c>
      <c r="I893" s="13">
        <f t="shared" si="255"/>
        <v>5.0000000000000001E-3</v>
      </c>
      <c r="J893" s="35">
        <f t="shared" si="256"/>
        <v>44484</v>
      </c>
      <c r="K893" s="2">
        <f t="shared" si="257"/>
        <v>110</v>
      </c>
      <c r="L893" s="18">
        <f t="shared" si="258"/>
        <v>110</v>
      </c>
      <c r="M893" s="12">
        <f t="shared" si="247"/>
        <v>1.002179473</v>
      </c>
      <c r="N893" s="12">
        <f t="shared" ca="1" si="248"/>
        <v>1.040631356</v>
      </c>
      <c r="O893" s="18">
        <f t="shared" si="259"/>
        <v>0</v>
      </c>
      <c r="P893" s="14">
        <f t="shared" ca="1" si="249"/>
        <v>20315.678</v>
      </c>
      <c r="Q893" s="21">
        <f t="shared" si="250"/>
        <v>0</v>
      </c>
      <c r="R893" s="14">
        <f t="shared" si="251"/>
        <v>0</v>
      </c>
      <c r="S893" s="4" t="str">
        <f t="shared" si="260"/>
        <v>A+J=</v>
      </c>
      <c r="T893" s="35">
        <f t="shared" si="261"/>
        <v>44851</v>
      </c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3">
        <f t="shared" si="252"/>
        <v>44645</v>
      </c>
      <c r="B894" s="73">
        <f t="shared" ca="1" si="262"/>
        <v>520553.56</v>
      </c>
      <c r="C894" s="7">
        <f t="shared" si="253"/>
        <v>500000</v>
      </c>
      <c r="D894" s="13">
        <f ca="1">IF(A894&lt;$B$1,VLOOKUP(A894,[1]DI!$A$4:$B$15000,2,FALSE),0)</f>
        <v>0.11649999999999999</v>
      </c>
      <c r="E894" s="14">
        <f t="shared" ca="1" si="245"/>
        <v>1.0004373900000001</v>
      </c>
      <c r="F894" s="14">
        <f ca="1">(TRUNC(PRODUCT($E$12:$E893),16))</f>
        <v>1.1061783729468599</v>
      </c>
      <c r="G894" s="14">
        <f t="shared" ca="1" si="254"/>
        <v>1.0648387450025101</v>
      </c>
      <c r="H894" s="14">
        <f t="shared" ca="1" si="246"/>
        <v>1.03882243</v>
      </c>
      <c r="I894" s="13">
        <f t="shared" si="255"/>
        <v>5.0000000000000001E-3</v>
      </c>
      <c r="J894" s="35">
        <f t="shared" si="256"/>
        <v>44484</v>
      </c>
      <c r="K894" s="2">
        <f t="shared" si="257"/>
        <v>111</v>
      </c>
      <c r="L894" s="18">
        <f t="shared" si="258"/>
        <v>111</v>
      </c>
      <c r="M894" s="12">
        <f t="shared" si="247"/>
        <v>1.002199308</v>
      </c>
      <c r="N894" s="12">
        <f t="shared" ca="1" si="248"/>
        <v>1.0411071199999999</v>
      </c>
      <c r="O894" s="18">
        <f t="shared" si="259"/>
        <v>0</v>
      </c>
      <c r="P894" s="14">
        <f t="shared" ca="1" si="249"/>
        <v>20553.560000000001</v>
      </c>
      <c r="Q894" s="21">
        <f t="shared" si="250"/>
        <v>0</v>
      </c>
      <c r="R894" s="14">
        <f t="shared" si="251"/>
        <v>0</v>
      </c>
      <c r="S894" s="4" t="str">
        <f t="shared" si="260"/>
        <v>A+J=</v>
      </c>
      <c r="T894" s="35">
        <f t="shared" si="261"/>
        <v>44851</v>
      </c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3">
        <f t="shared" si="252"/>
        <v>44646</v>
      </c>
      <c r="B895" s="73">
        <f t="shared" ca="1" si="262"/>
        <v>520791.55249999999</v>
      </c>
      <c r="C895" s="7">
        <f t="shared" si="253"/>
        <v>500000</v>
      </c>
      <c r="D895" s="13">
        <f ca="1">IF(A895&lt;$B$1,VLOOKUP(A895,[1]DI!$A$4:$B$15000,2,FALSE),0)</f>
        <v>0</v>
      </c>
      <c r="E895" s="14">
        <f t="shared" ca="1" si="245"/>
        <v>1</v>
      </c>
      <c r="F895" s="14">
        <f ca="1">(TRUNC(PRODUCT($E$12:$E894),16))</f>
        <v>1.10666220430541</v>
      </c>
      <c r="G895" s="14">
        <f t="shared" ca="1" si="254"/>
        <v>1.0648387450025101</v>
      </c>
      <c r="H895" s="14">
        <f t="shared" ca="1" si="246"/>
        <v>1.0392767999999999</v>
      </c>
      <c r="I895" s="13">
        <f t="shared" si="255"/>
        <v>5.0000000000000001E-3</v>
      </c>
      <c r="J895" s="35">
        <f t="shared" si="256"/>
        <v>44484</v>
      </c>
      <c r="K895" s="2">
        <f t="shared" si="257"/>
        <v>111</v>
      </c>
      <c r="L895" s="18">
        <f t="shared" si="258"/>
        <v>112</v>
      </c>
      <c r="M895" s="12">
        <f t="shared" si="247"/>
        <v>1.0022191439999999</v>
      </c>
      <c r="N895" s="12">
        <f t="shared" ca="1" si="248"/>
        <v>1.041583105</v>
      </c>
      <c r="O895" s="18">
        <f t="shared" si="259"/>
        <v>0</v>
      </c>
      <c r="P895" s="14">
        <f t="shared" ca="1" si="249"/>
        <v>20791.552500000002</v>
      </c>
      <c r="Q895" s="21">
        <f t="shared" si="250"/>
        <v>0</v>
      </c>
      <c r="R895" s="14">
        <f t="shared" si="251"/>
        <v>0</v>
      </c>
      <c r="S895" s="4" t="str">
        <f t="shared" si="260"/>
        <v>A+J=</v>
      </c>
      <c r="T895" s="35">
        <f t="shared" si="261"/>
        <v>44851</v>
      </c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3">
        <f t="shared" si="252"/>
        <v>44647</v>
      </c>
      <c r="B896" s="73">
        <f t="shared" ca="1" si="262"/>
        <v>520791.55249999999</v>
      </c>
      <c r="C896" s="7">
        <f t="shared" si="253"/>
        <v>500000</v>
      </c>
      <c r="D896" s="13">
        <f ca="1">IF(A896&lt;$B$1,VLOOKUP(A896,[1]DI!$A$4:$B$15000,2,FALSE),0)</f>
        <v>0</v>
      </c>
      <c r="E896" s="14">
        <f t="shared" ca="1" si="245"/>
        <v>1</v>
      </c>
      <c r="F896" s="14">
        <f ca="1">(TRUNC(PRODUCT($E$12:$E895),16))</f>
        <v>1.10666220430541</v>
      </c>
      <c r="G896" s="14">
        <f t="shared" ca="1" si="254"/>
        <v>1.0648387450025101</v>
      </c>
      <c r="H896" s="14">
        <f t="shared" ca="1" si="246"/>
        <v>1.0392767999999999</v>
      </c>
      <c r="I896" s="13">
        <f t="shared" si="255"/>
        <v>5.0000000000000001E-3</v>
      </c>
      <c r="J896" s="35">
        <f t="shared" si="256"/>
        <v>44484</v>
      </c>
      <c r="K896" s="2">
        <f t="shared" si="257"/>
        <v>111</v>
      </c>
      <c r="L896" s="18">
        <f t="shared" si="258"/>
        <v>112</v>
      </c>
      <c r="M896" s="12">
        <f t="shared" si="247"/>
        <v>1.0022191439999999</v>
      </c>
      <c r="N896" s="12">
        <f t="shared" ca="1" si="248"/>
        <v>1.041583105</v>
      </c>
      <c r="O896" s="18">
        <f t="shared" si="259"/>
        <v>0</v>
      </c>
      <c r="P896" s="14">
        <f t="shared" ca="1" si="249"/>
        <v>20791.552500000002</v>
      </c>
      <c r="Q896" s="21">
        <f t="shared" si="250"/>
        <v>0</v>
      </c>
      <c r="R896" s="14">
        <f t="shared" si="251"/>
        <v>0</v>
      </c>
      <c r="S896" s="4" t="str">
        <f t="shared" si="260"/>
        <v>A+J=</v>
      </c>
      <c r="T896" s="35">
        <f t="shared" si="261"/>
        <v>44851</v>
      </c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3">
        <f t="shared" si="252"/>
        <v>44648</v>
      </c>
      <c r="B897" s="73">
        <f t="shared" ca="1" si="262"/>
        <v>520791.55249999999</v>
      </c>
      <c r="C897" s="7">
        <f t="shared" si="253"/>
        <v>500000</v>
      </c>
      <c r="D897" s="13">
        <f ca="1">IF(A897&lt;$B$1,VLOOKUP(A897,[1]DI!$A$4:$B$15000,2,FALSE),0)</f>
        <v>0.11649999999999999</v>
      </c>
      <c r="E897" s="14">
        <f t="shared" ca="1" si="245"/>
        <v>1.0004373900000001</v>
      </c>
      <c r="F897" s="14">
        <f ca="1">(TRUNC(PRODUCT($E$12:$E896),16))</f>
        <v>1.10666220430541</v>
      </c>
      <c r="G897" s="14">
        <f t="shared" ca="1" si="254"/>
        <v>1.0648387450025101</v>
      </c>
      <c r="H897" s="14">
        <f t="shared" ca="1" si="246"/>
        <v>1.0392767999999999</v>
      </c>
      <c r="I897" s="13">
        <f t="shared" si="255"/>
        <v>5.0000000000000001E-3</v>
      </c>
      <c r="J897" s="35">
        <f t="shared" si="256"/>
        <v>44484</v>
      </c>
      <c r="K897" s="2">
        <f t="shared" si="257"/>
        <v>112</v>
      </c>
      <c r="L897" s="18">
        <f t="shared" si="258"/>
        <v>112</v>
      </c>
      <c r="M897" s="12">
        <f t="shared" si="247"/>
        <v>1.0022191439999999</v>
      </c>
      <c r="N897" s="12">
        <f t="shared" ca="1" si="248"/>
        <v>1.041583105</v>
      </c>
      <c r="O897" s="18">
        <f t="shared" si="259"/>
        <v>0</v>
      </c>
      <c r="P897" s="14">
        <f t="shared" ca="1" si="249"/>
        <v>20791.552500000002</v>
      </c>
      <c r="Q897" s="21">
        <f t="shared" si="250"/>
        <v>0</v>
      </c>
      <c r="R897" s="14">
        <f t="shared" si="251"/>
        <v>0</v>
      </c>
      <c r="S897" s="4" t="str">
        <f t="shared" si="260"/>
        <v>A+J=</v>
      </c>
      <c r="T897" s="35">
        <f t="shared" si="261"/>
        <v>44851</v>
      </c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3">
        <f t="shared" si="252"/>
        <v>44649</v>
      </c>
      <c r="B898" s="73">
        <f t="shared" ca="1" si="262"/>
        <v>521029.65399999998</v>
      </c>
      <c r="C898" s="7">
        <f t="shared" si="253"/>
        <v>500000</v>
      </c>
      <c r="D898" s="13">
        <f ca="1">IF(A898&lt;$B$1,VLOOKUP(A898,[1]DI!$A$4:$B$15000,2,FALSE),0)</f>
        <v>0.11649999999999999</v>
      </c>
      <c r="E898" s="14">
        <f t="shared" ca="1" si="245"/>
        <v>1.0004373900000001</v>
      </c>
      <c r="F898" s="14">
        <f ca="1">(TRUNC(PRODUCT($E$12:$E897),16))</f>
        <v>1.10714624728695</v>
      </c>
      <c r="G898" s="14">
        <f t="shared" ca="1" si="254"/>
        <v>1.0648387450025101</v>
      </c>
      <c r="H898" s="14">
        <f t="shared" ca="1" si="246"/>
        <v>1.0397313699999999</v>
      </c>
      <c r="I898" s="13">
        <f t="shared" si="255"/>
        <v>5.0000000000000001E-3</v>
      </c>
      <c r="J898" s="35">
        <f t="shared" si="256"/>
        <v>44484</v>
      </c>
      <c r="K898" s="2">
        <f t="shared" si="257"/>
        <v>113</v>
      </c>
      <c r="L898" s="18">
        <f t="shared" si="258"/>
        <v>113</v>
      </c>
      <c r="M898" s="12">
        <f t="shared" si="247"/>
        <v>1.00223898</v>
      </c>
      <c r="N898" s="12">
        <f t="shared" ca="1" si="248"/>
        <v>1.042059308</v>
      </c>
      <c r="O898" s="18">
        <f t="shared" si="259"/>
        <v>0</v>
      </c>
      <c r="P898" s="14">
        <f t="shared" ca="1" si="249"/>
        <v>21029.653999999999</v>
      </c>
      <c r="Q898" s="21">
        <f t="shared" si="250"/>
        <v>0</v>
      </c>
      <c r="R898" s="14">
        <f t="shared" si="251"/>
        <v>0</v>
      </c>
      <c r="S898" s="4" t="str">
        <f t="shared" si="260"/>
        <v>A+J=</v>
      </c>
      <c r="T898" s="35">
        <f t="shared" si="261"/>
        <v>44851</v>
      </c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3">
        <f t="shared" si="252"/>
        <v>44650</v>
      </c>
      <c r="B899" s="73">
        <f t="shared" ca="1" si="262"/>
        <v>521267.86450000003</v>
      </c>
      <c r="C899" s="7">
        <f t="shared" si="253"/>
        <v>500000</v>
      </c>
      <c r="D899" s="13">
        <f ca="1">IF(A899&lt;$B$1,VLOOKUP(A899,[1]DI!$A$4:$B$15000,2,FALSE),0)</f>
        <v>0.11649999999999999</v>
      </c>
      <c r="E899" s="14">
        <f t="shared" ca="1" si="245"/>
        <v>1.0004373900000001</v>
      </c>
      <c r="F899" s="14">
        <f ca="1">(TRUNC(PRODUCT($E$12:$E898),16))</f>
        <v>1.10763050198405</v>
      </c>
      <c r="G899" s="14">
        <f t="shared" ca="1" si="254"/>
        <v>1.0648387450025101</v>
      </c>
      <c r="H899" s="14">
        <f t="shared" ca="1" si="246"/>
        <v>1.0401861400000001</v>
      </c>
      <c r="I899" s="13">
        <f t="shared" si="255"/>
        <v>5.0000000000000001E-3</v>
      </c>
      <c r="J899" s="35">
        <f t="shared" si="256"/>
        <v>44484</v>
      </c>
      <c r="K899" s="2">
        <f t="shared" si="257"/>
        <v>114</v>
      </c>
      <c r="L899" s="18">
        <f t="shared" si="258"/>
        <v>114</v>
      </c>
      <c r="M899" s="12">
        <f t="shared" si="247"/>
        <v>1.0022588160000001</v>
      </c>
      <c r="N899" s="12">
        <f t="shared" ca="1" si="248"/>
        <v>1.0425357289999999</v>
      </c>
      <c r="O899" s="18">
        <f t="shared" si="259"/>
        <v>0</v>
      </c>
      <c r="P899" s="14">
        <f t="shared" ca="1" si="249"/>
        <v>21267.8645</v>
      </c>
      <c r="Q899" s="21">
        <f t="shared" si="250"/>
        <v>0</v>
      </c>
      <c r="R899" s="14">
        <f t="shared" si="251"/>
        <v>0</v>
      </c>
      <c r="S899" s="4" t="str">
        <f t="shared" si="260"/>
        <v>A+J=</v>
      </c>
      <c r="T899" s="35">
        <f t="shared" si="261"/>
        <v>44851</v>
      </c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3">
        <f t="shared" si="252"/>
        <v>44651</v>
      </c>
      <c r="B900" s="73">
        <f t="shared" ca="1" si="262"/>
        <v>521506.185</v>
      </c>
      <c r="C900" s="7">
        <f t="shared" si="253"/>
        <v>500000</v>
      </c>
      <c r="D900" s="13">
        <f ca="1">IF(A900&lt;$B$1,VLOOKUP(A900,[1]DI!$A$4:$B$15000,2,FALSE),0)</f>
        <v>0.11649999999999999</v>
      </c>
      <c r="E900" s="14">
        <f t="shared" ca="1" si="245"/>
        <v>1.0004373900000001</v>
      </c>
      <c r="F900" s="14">
        <f ca="1">(TRUNC(PRODUCT($E$12:$E899),16))</f>
        <v>1.1081149684893099</v>
      </c>
      <c r="G900" s="14">
        <f t="shared" ca="1" si="254"/>
        <v>1.0648387450025101</v>
      </c>
      <c r="H900" s="14">
        <f t="shared" ca="1" si="246"/>
        <v>1.0406411099999999</v>
      </c>
      <c r="I900" s="13">
        <f t="shared" si="255"/>
        <v>5.0000000000000001E-3</v>
      </c>
      <c r="J900" s="35">
        <f t="shared" si="256"/>
        <v>44484</v>
      </c>
      <c r="K900" s="2">
        <f t="shared" si="257"/>
        <v>115</v>
      </c>
      <c r="L900" s="18">
        <f t="shared" si="258"/>
        <v>115</v>
      </c>
      <c r="M900" s="12">
        <f t="shared" si="247"/>
        <v>1.0022786530000001</v>
      </c>
      <c r="N900" s="12">
        <f t="shared" ca="1" si="248"/>
        <v>1.04301237</v>
      </c>
      <c r="O900" s="18">
        <f t="shared" si="259"/>
        <v>0</v>
      </c>
      <c r="P900" s="14">
        <f t="shared" ca="1" si="249"/>
        <v>21506.185000000001</v>
      </c>
      <c r="Q900" s="21">
        <f t="shared" si="250"/>
        <v>0</v>
      </c>
      <c r="R900" s="14">
        <f t="shared" si="251"/>
        <v>0</v>
      </c>
      <c r="S900" s="4" t="str">
        <f t="shared" si="260"/>
        <v>A+J=</v>
      </c>
      <c r="T900" s="35">
        <f t="shared" si="261"/>
        <v>44851</v>
      </c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3">
        <f t="shared" si="252"/>
        <v>44652</v>
      </c>
      <c r="B901" s="73">
        <f t="shared" ca="1" si="262"/>
        <v>521744.60950000002</v>
      </c>
      <c r="C901" s="7">
        <f t="shared" si="253"/>
        <v>500000</v>
      </c>
      <c r="D901" s="13">
        <f ca="1">IF(A901&lt;$B$1,VLOOKUP(A901,[1]DI!$A$4:$B$15000,2,FALSE),0)</f>
        <v>0.11649999999999999</v>
      </c>
      <c r="E901" s="14">
        <f t="shared" ca="1" si="245"/>
        <v>1.0004373900000001</v>
      </c>
      <c r="F901" s="14">
        <f ca="1">(TRUNC(PRODUCT($E$12:$E900),16))</f>
        <v>1.10859964689538</v>
      </c>
      <c r="G901" s="14">
        <f t="shared" ca="1" si="254"/>
        <v>1.0648387450025101</v>
      </c>
      <c r="H901" s="14">
        <f t="shared" ca="1" si="246"/>
        <v>1.0410962699999999</v>
      </c>
      <c r="I901" s="13">
        <f t="shared" si="255"/>
        <v>5.0000000000000001E-3</v>
      </c>
      <c r="J901" s="35">
        <f t="shared" si="256"/>
        <v>44484</v>
      </c>
      <c r="K901" s="2">
        <f t="shared" si="257"/>
        <v>116</v>
      </c>
      <c r="L901" s="18">
        <f t="shared" si="258"/>
        <v>116</v>
      </c>
      <c r="M901" s="12">
        <f t="shared" si="247"/>
        <v>1.00229849</v>
      </c>
      <c r="N901" s="12">
        <f t="shared" ca="1" si="248"/>
        <v>1.043489219</v>
      </c>
      <c r="O901" s="18">
        <f t="shared" si="259"/>
        <v>0</v>
      </c>
      <c r="P901" s="14">
        <f t="shared" ca="1" si="249"/>
        <v>21744.609499999999</v>
      </c>
      <c r="Q901" s="21">
        <f t="shared" si="250"/>
        <v>0</v>
      </c>
      <c r="R901" s="14">
        <f t="shared" si="251"/>
        <v>0</v>
      </c>
      <c r="S901" s="4" t="str">
        <f t="shared" si="260"/>
        <v>A+J=</v>
      </c>
      <c r="T901" s="35">
        <f t="shared" si="261"/>
        <v>44851</v>
      </c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3">
        <f t="shared" si="252"/>
        <v>44653</v>
      </c>
      <c r="B902" s="73">
        <f t="shared" ca="1" si="262"/>
        <v>521983.14850000001</v>
      </c>
      <c r="C902" s="7">
        <f t="shared" si="253"/>
        <v>500000</v>
      </c>
      <c r="D902" s="13">
        <f ca="1">IF(A902&lt;$B$1,VLOOKUP(A902,[1]DI!$A$4:$B$15000,2,FALSE),0)</f>
        <v>0</v>
      </c>
      <c r="E902" s="14">
        <f t="shared" ca="1" si="245"/>
        <v>1</v>
      </c>
      <c r="F902" s="14">
        <f ca="1">(TRUNC(PRODUCT($E$12:$E901),16))</f>
        <v>1.1090845372949401</v>
      </c>
      <c r="G902" s="14">
        <f t="shared" ca="1" si="254"/>
        <v>1.0648387450025101</v>
      </c>
      <c r="H902" s="14">
        <f t="shared" ca="1" si="246"/>
        <v>1.04155164</v>
      </c>
      <c r="I902" s="13">
        <f t="shared" si="255"/>
        <v>5.0000000000000001E-3</v>
      </c>
      <c r="J902" s="35">
        <f t="shared" si="256"/>
        <v>44484</v>
      </c>
      <c r="K902" s="2">
        <f t="shared" si="257"/>
        <v>116</v>
      </c>
      <c r="L902" s="18">
        <f t="shared" si="258"/>
        <v>117</v>
      </c>
      <c r="M902" s="12">
        <f t="shared" si="247"/>
        <v>1.002318327</v>
      </c>
      <c r="N902" s="12">
        <f t="shared" ca="1" si="248"/>
        <v>1.0439662970000001</v>
      </c>
      <c r="O902" s="18">
        <f t="shared" si="259"/>
        <v>0</v>
      </c>
      <c r="P902" s="14">
        <f t="shared" ca="1" si="249"/>
        <v>21983.148499999999</v>
      </c>
      <c r="Q902" s="21">
        <f t="shared" si="250"/>
        <v>0</v>
      </c>
      <c r="R902" s="14">
        <f t="shared" si="251"/>
        <v>0</v>
      </c>
      <c r="S902" s="4" t="str">
        <f t="shared" si="260"/>
        <v>A+J=</v>
      </c>
      <c r="T902" s="35">
        <f t="shared" si="261"/>
        <v>44851</v>
      </c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3">
        <f t="shared" si="252"/>
        <v>44654</v>
      </c>
      <c r="B903" s="73">
        <f t="shared" ca="1" si="262"/>
        <v>521983.14850000001</v>
      </c>
      <c r="C903" s="7">
        <f t="shared" si="253"/>
        <v>500000</v>
      </c>
      <c r="D903" s="13">
        <f ca="1">IF(A903&lt;$B$1,VLOOKUP(A903,[1]DI!$A$4:$B$15000,2,FALSE),0)</f>
        <v>0</v>
      </c>
      <c r="E903" s="14">
        <f t="shared" ca="1" si="245"/>
        <v>1</v>
      </c>
      <c r="F903" s="14">
        <f ca="1">(TRUNC(PRODUCT($E$12:$E902),16))</f>
        <v>1.1090845372949401</v>
      </c>
      <c r="G903" s="14">
        <f t="shared" ca="1" si="254"/>
        <v>1.0648387450025101</v>
      </c>
      <c r="H903" s="14">
        <f t="shared" ca="1" si="246"/>
        <v>1.04155164</v>
      </c>
      <c r="I903" s="13">
        <f t="shared" si="255"/>
        <v>5.0000000000000001E-3</v>
      </c>
      <c r="J903" s="35">
        <f t="shared" si="256"/>
        <v>44484</v>
      </c>
      <c r="K903" s="2">
        <f t="shared" si="257"/>
        <v>116</v>
      </c>
      <c r="L903" s="18">
        <f t="shared" si="258"/>
        <v>117</v>
      </c>
      <c r="M903" s="12">
        <f t="shared" si="247"/>
        <v>1.002318327</v>
      </c>
      <c r="N903" s="12">
        <f t="shared" ca="1" si="248"/>
        <v>1.0439662970000001</v>
      </c>
      <c r="O903" s="18">
        <f t="shared" si="259"/>
        <v>0</v>
      </c>
      <c r="P903" s="14">
        <f t="shared" ca="1" si="249"/>
        <v>21983.148499999999</v>
      </c>
      <c r="Q903" s="21">
        <f t="shared" si="250"/>
        <v>0</v>
      </c>
      <c r="R903" s="14">
        <f t="shared" si="251"/>
        <v>0</v>
      </c>
      <c r="S903" s="4" t="str">
        <f t="shared" si="260"/>
        <v>A+J=</v>
      </c>
      <c r="T903" s="35">
        <f t="shared" si="261"/>
        <v>44851</v>
      </c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3">
        <f t="shared" si="252"/>
        <v>44655</v>
      </c>
      <c r="B904" s="73">
        <f t="shared" ca="1" si="262"/>
        <v>521983.14850000001</v>
      </c>
      <c r="C904" s="7">
        <f t="shared" si="253"/>
        <v>500000</v>
      </c>
      <c r="D904" s="13">
        <f ca="1">IF(A904&lt;$B$1,VLOOKUP(A904,[1]DI!$A$4:$B$15000,2,FALSE),0)</f>
        <v>0.11649999999999999</v>
      </c>
      <c r="E904" s="14">
        <f t="shared" ca="1" si="245"/>
        <v>1.0004373900000001</v>
      </c>
      <c r="F904" s="14">
        <f ca="1">(TRUNC(PRODUCT($E$12:$E903),16))</f>
        <v>1.1090845372949401</v>
      </c>
      <c r="G904" s="14">
        <f t="shared" ca="1" si="254"/>
        <v>1.0648387450025101</v>
      </c>
      <c r="H904" s="14">
        <f t="shared" ca="1" si="246"/>
        <v>1.04155164</v>
      </c>
      <c r="I904" s="13">
        <f t="shared" si="255"/>
        <v>5.0000000000000001E-3</v>
      </c>
      <c r="J904" s="35">
        <f t="shared" si="256"/>
        <v>44484</v>
      </c>
      <c r="K904" s="2">
        <f t="shared" si="257"/>
        <v>117</v>
      </c>
      <c r="L904" s="18">
        <f t="shared" si="258"/>
        <v>117</v>
      </c>
      <c r="M904" s="12">
        <f t="shared" si="247"/>
        <v>1.002318327</v>
      </c>
      <c r="N904" s="12">
        <f t="shared" ca="1" si="248"/>
        <v>1.0439662970000001</v>
      </c>
      <c r="O904" s="18">
        <f t="shared" si="259"/>
        <v>0</v>
      </c>
      <c r="P904" s="14">
        <f t="shared" ca="1" si="249"/>
        <v>21983.148499999999</v>
      </c>
      <c r="Q904" s="21">
        <f t="shared" si="250"/>
        <v>0</v>
      </c>
      <c r="R904" s="14">
        <f t="shared" si="251"/>
        <v>0</v>
      </c>
      <c r="S904" s="4" t="str">
        <f t="shared" si="260"/>
        <v>A+J=</v>
      </c>
      <c r="T904" s="35">
        <f t="shared" si="261"/>
        <v>44851</v>
      </c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3">
        <f t="shared" si="252"/>
        <v>44656</v>
      </c>
      <c r="B905" s="73">
        <f t="shared" ca="1" si="262"/>
        <v>522221.79249999998</v>
      </c>
      <c r="C905" s="7">
        <f t="shared" si="253"/>
        <v>500000</v>
      </c>
      <c r="D905" s="13">
        <f ca="1">IF(A905&lt;$B$1,VLOOKUP(A905,[1]DI!$A$4:$B$15000,2,FALSE),0)</f>
        <v>0.11649999999999999</v>
      </c>
      <c r="E905" s="14">
        <f t="shared" ca="1" si="245"/>
        <v>1.0004373900000001</v>
      </c>
      <c r="F905" s="14">
        <f ca="1">(TRUNC(PRODUCT($E$12:$E904),16))</f>
        <v>1.1095696397807</v>
      </c>
      <c r="G905" s="14">
        <f t="shared" ca="1" si="254"/>
        <v>1.0648387450025101</v>
      </c>
      <c r="H905" s="14">
        <f t="shared" ca="1" si="246"/>
        <v>1.0420072</v>
      </c>
      <c r="I905" s="13">
        <f t="shared" si="255"/>
        <v>5.0000000000000001E-3</v>
      </c>
      <c r="J905" s="35">
        <f t="shared" si="256"/>
        <v>44484</v>
      </c>
      <c r="K905" s="2">
        <f t="shared" si="257"/>
        <v>118</v>
      </c>
      <c r="L905" s="18">
        <f t="shared" si="258"/>
        <v>118</v>
      </c>
      <c r="M905" s="12">
        <f t="shared" si="247"/>
        <v>1.0023381650000001</v>
      </c>
      <c r="N905" s="12">
        <f t="shared" ca="1" si="248"/>
        <v>1.044443585</v>
      </c>
      <c r="O905" s="18">
        <f t="shared" si="259"/>
        <v>0</v>
      </c>
      <c r="P905" s="14">
        <f t="shared" ca="1" si="249"/>
        <v>22221.7925</v>
      </c>
      <c r="Q905" s="21">
        <f t="shared" si="250"/>
        <v>0</v>
      </c>
      <c r="R905" s="14">
        <f t="shared" si="251"/>
        <v>0</v>
      </c>
      <c r="S905" s="4" t="str">
        <f t="shared" si="260"/>
        <v>A+J=</v>
      </c>
      <c r="T905" s="35">
        <f t="shared" si="261"/>
        <v>44851</v>
      </c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3">
        <f t="shared" si="252"/>
        <v>44657</v>
      </c>
      <c r="B906" s="73">
        <f t="shared" ca="1" si="262"/>
        <v>522460.54599999997</v>
      </c>
      <c r="C906" s="7">
        <f t="shared" si="253"/>
        <v>500000</v>
      </c>
      <c r="D906" s="13">
        <f ca="1">IF(A906&lt;$B$1,VLOOKUP(A906,[1]DI!$A$4:$B$15000,2,FALSE),0)</f>
        <v>0.11649999999999999</v>
      </c>
      <c r="E906" s="14">
        <f t="shared" ca="1" si="245"/>
        <v>1.0004373900000001</v>
      </c>
      <c r="F906" s="14">
        <f ca="1">(TRUNC(PRODUCT($E$12:$E905),16))</f>
        <v>1.1100549544454501</v>
      </c>
      <c r="G906" s="14">
        <f t="shared" ca="1" si="254"/>
        <v>1.0648387450025101</v>
      </c>
      <c r="H906" s="14">
        <f t="shared" ca="1" si="246"/>
        <v>1.0424629599999999</v>
      </c>
      <c r="I906" s="13">
        <f t="shared" si="255"/>
        <v>5.0000000000000001E-3</v>
      </c>
      <c r="J906" s="35">
        <f t="shared" si="256"/>
        <v>44484</v>
      </c>
      <c r="K906" s="2">
        <f t="shared" si="257"/>
        <v>119</v>
      </c>
      <c r="L906" s="18">
        <f t="shared" si="258"/>
        <v>119</v>
      </c>
      <c r="M906" s="12">
        <f t="shared" si="247"/>
        <v>1.002358004</v>
      </c>
      <c r="N906" s="12">
        <f t="shared" ca="1" si="248"/>
        <v>1.0449210920000001</v>
      </c>
      <c r="O906" s="18">
        <f t="shared" si="259"/>
        <v>0</v>
      </c>
      <c r="P906" s="14">
        <f t="shared" ca="1" si="249"/>
        <v>22460.545999999998</v>
      </c>
      <c r="Q906" s="21">
        <f t="shared" si="250"/>
        <v>0</v>
      </c>
      <c r="R906" s="14">
        <f t="shared" si="251"/>
        <v>0</v>
      </c>
      <c r="S906" s="4" t="str">
        <f t="shared" si="260"/>
        <v>A+J=</v>
      </c>
      <c r="T906" s="35">
        <f t="shared" si="261"/>
        <v>44851</v>
      </c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3">
        <f t="shared" si="252"/>
        <v>44658</v>
      </c>
      <c r="B907" s="73">
        <f t="shared" ca="1" si="262"/>
        <v>522699.413</v>
      </c>
      <c r="C907" s="7">
        <f t="shared" si="253"/>
        <v>500000</v>
      </c>
      <c r="D907" s="13">
        <f ca="1">IF(A907&lt;$B$1,VLOOKUP(A907,[1]DI!$A$4:$B$15000,2,FALSE),0)</f>
        <v>0.11649999999999999</v>
      </c>
      <c r="E907" s="14">
        <f t="shared" ca="1" si="245"/>
        <v>1.0004373900000001</v>
      </c>
      <c r="F907" s="14">
        <f ca="1">(TRUNC(PRODUCT($E$12:$E906),16))</f>
        <v>1.1105404813819699</v>
      </c>
      <c r="G907" s="14">
        <f t="shared" ca="1" si="254"/>
        <v>1.0648387450025101</v>
      </c>
      <c r="H907" s="14">
        <f t="shared" ca="1" si="246"/>
        <v>1.0429189299999999</v>
      </c>
      <c r="I907" s="13">
        <f t="shared" si="255"/>
        <v>5.0000000000000001E-3</v>
      </c>
      <c r="J907" s="35">
        <f t="shared" si="256"/>
        <v>44484</v>
      </c>
      <c r="K907" s="2">
        <f t="shared" si="257"/>
        <v>120</v>
      </c>
      <c r="L907" s="18">
        <f t="shared" si="258"/>
        <v>120</v>
      </c>
      <c r="M907" s="12">
        <f t="shared" si="247"/>
        <v>1.002377842</v>
      </c>
      <c r="N907" s="12">
        <f t="shared" ca="1" si="248"/>
        <v>1.045398826</v>
      </c>
      <c r="O907" s="18">
        <f t="shared" si="259"/>
        <v>0</v>
      </c>
      <c r="P907" s="14">
        <f t="shared" ca="1" si="249"/>
        <v>22699.413</v>
      </c>
      <c r="Q907" s="21">
        <f t="shared" si="250"/>
        <v>0</v>
      </c>
      <c r="R907" s="14">
        <f t="shared" si="251"/>
        <v>0</v>
      </c>
      <c r="S907" s="4" t="str">
        <f t="shared" si="260"/>
        <v>A+J=</v>
      </c>
      <c r="T907" s="35">
        <f t="shared" si="261"/>
        <v>44851</v>
      </c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3">
        <f t="shared" si="252"/>
        <v>44659</v>
      </c>
      <c r="B908" s="73">
        <f t="shared" ca="1" si="262"/>
        <v>522938.38549999997</v>
      </c>
      <c r="C908" s="7">
        <f t="shared" si="253"/>
        <v>500000</v>
      </c>
      <c r="D908" s="13">
        <f ca="1">IF(A908&lt;$B$1,VLOOKUP(A908,[1]DI!$A$4:$B$15000,2,FALSE),0)</f>
        <v>0.11649999999999999</v>
      </c>
      <c r="E908" s="14">
        <f t="shared" ref="E908:E971" ca="1" si="291">ROUND(((1+D908)^(1/252)),8)</f>
        <v>1.0004373900000001</v>
      </c>
      <c r="F908" s="14">
        <f ca="1">(TRUNC(PRODUCT($E$12:$E907),16))</f>
        <v>1.1110262206831201</v>
      </c>
      <c r="G908" s="14">
        <f t="shared" ca="1" si="254"/>
        <v>1.0648387450025101</v>
      </c>
      <c r="H908" s="14">
        <f t="shared" ref="H908:H971" ca="1" si="292">ROUND(F908/G908,8)</f>
        <v>1.0433750900000001</v>
      </c>
      <c r="I908" s="13">
        <f t="shared" si="255"/>
        <v>5.0000000000000001E-3</v>
      </c>
      <c r="J908" s="35">
        <f t="shared" si="256"/>
        <v>44484</v>
      </c>
      <c r="K908" s="2">
        <f t="shared" si="257"/>
        <v>121</v>
      </c>
      <c r="L908" s="18">
        <f t="shared" si="258"/>
        <v>121</v>
      </c>
      <c r="M908" s="12">
        <f t="shared" ref="M908:M971" si="293">ROUND((I908+1)^(L908/252),9)</f>
        <v>1.0023976809999999</v>
      </c>
      <c r="N908" s="12">
        <f t="shared" ref="N908:N971" ca="1" si="294">ROUND(H908*M908,9)</f>
        <v>1.0458767710000001</v>
      </c>
      <c r="O908" s="18">
        <f t="shared" si="259"/>
        <v>0</v>
      </c>
      <c r="P908" s="14">
        <f t="shared" ref="P908:P971" ca="1" si="295">TRUNC(((N908-1)*C908),8)</f>
        <v>22938.3855</v>
      </c>
      <c r="Q908" s="21">
        <f t="shared" ref="Q908:Q971" si="296">IF($O908&gt;0,VLOOKUP($O908,$W$12:$AC$150,7),0)</f>
        <v>0</v>
      </c>
      <c r="R908" s="14">
        <f t="shared" ref="R908:R971" si="297">IF(Q908&gt;0,TRUNC(Q908*C$12,8),0)</f>
        <v>0</v>
      </c>
      <c r="S908" s="4" t="str">
        <f t="shared" si="260"/>
        <v>A+J=</v>
      </c>
      <c r="T908" s="35">
        <f t="shared" si="261"/>
        <v>44851</v>
      </c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3">
        <f t="shared" ref="A909:A972" si="298">(A908+1)</f>
        <v>44660</v>
      </c>
      <c r="B909" s="73">
        <f t="shared" ca="1" si="262"/>
        <v>523177.467</v>
      </c>
      <c r="C909" s="7">
        <f t="shared" ref="C909:C972" si="299">(C908-R908)</f>
        <v>500000</v>
      </c>
      <c r="D909" s="13">
        <f ca="1">IF(A909&lt;$B$1,VLOOKUP(A909,[1]DI!$A$4:$B$15000,2,FALSE),0)</f>
        <v>0</v>
      </c>
      <c r="E909" s="14">
        <f t="shared" ca="1" si="291"/>
        <v>1</v>
      </c>
      <c r="F909" s="14">
        <f ca="1">(TRUNC(PRODUCT($E$12:$E908),16))</f>
        <v>1.11151217244179</v>
      </c>
      <c r="G909" s="14">
        <f t="shared" ref="G909:G972" ca="1" si="300">IF(O908&gt;0,F908,G908)</f>
        <v>1.0648387450025101</v>
      </c>
      <c r="H909" s="14">
        <f t="shared" ca="1" si="292"/>
        <v>1.0438314500000001</v>
      </c>
      <c r="I909" s="13">
        <f t="shared" ref="I909:I972" si="301">I908</f>
        <v>5.0000000000000001E-3</v>
      </c>
      <c r="J909" s="35">
        <f t="shared" ref="J909:J972" si="302">IF(O908&gt;0,VLOOKUP(O908,W$12:AG$150,2),J908)</f>
        <v>44484</v>
      </c>
      <c r="K909" s="2">
        <f t="shared" ref="K909:K972" si="303">IF(A909&gt;J909,IF(NETWORKDAYS(J909,A909,$W$160:$W$544)-1=0,1,NETWORKDAYS(J909,A909,$W$160:$W$544)-1),0)</f>
        <v>121</v>
      </c>
      <c r="L909" s="18">
        <f t="shared" ref="L909:L972" si="304">IF(AND(K909=1,K908=1),1,IF(K909&gt;0,IF(K909=K908,K909+1,K909),0))</f>
        <v>122</v>
      </c>
      <c r="M909" s="12">
        <f t="shared" si="293"/>
        <v>1.0024175209999999</v>
      </c>
      <c r="N909" s="12">
        <f t="shared" ca="1" si="294"/>
        <v>1.046354934</v>
      </c>
      <c r="O909" s="18">
        <f t="shared" ref="O909:O972" si="305">IF(VLOOKUP(A909,X$12:AE$150,8)=VLOOKUP(A908,X$12:AE$150,8),0,VLOOKUP(A909,X$12:AE$150,8))</f>
        <v>0</v>
      </c>
      <c r="P909" s="14">
        <f t="shared" ca="1" si="295"/>
        <v>23177.467000000001</v>
      </c>
      <c r="Q909" s="21">
        <f t="shared" si="296"/>
        <v>0</v>
      </c>
      <c r="R909" s="14">
        <f t="shared" si="297"/>
        <v>0</v>
      </c>
      <c r="S909" s="4" t="str">
        <f t="shared" ref="S909:S972" si="306">IF(O908&gt;0,VLOOKUP(O908,W$12:AG$150,10),S908)</f>
        <v>A+J=</v>
      </c>
      <c r="T909" s="35">
        <f t="shared" ref="T909:T972" si="307">IF(O908&gt;0,VLOOKUP(O908,W$12:AG$150,11),T908)</f>
        <v>44851</v>
      </c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3">
        <f t="shared" si="298"/>
        <v>44661</v>
      </c>
      <c r="B910" s="73">
        <f t="shared" ref="B910:B973" ca="1" si="308">IF(A910&lt;=TODAY(),C910+P910,IF(AND(A910&gt;TODAY(),A910&lt;=$B$1),IF(VLOOKUP(TODAY(),$A$10:$D$5000,4,FALSE)=0,"n.d",C910+P910),"n.d"))</f>
        <v>523177.467</v>
      </c>
      <c r="C910" s="7">
        <f t="shared" si="299"/>
        <v>500000</v>
      </c>
      <c r="D910" s="13">
        <f ca="1">IF(A910&lt;$B$1,VLOOKUP(A910,[1]DI!$A$4:$B$15000,2,FALSE),0)</f>
        <v>0</v>
      </c>
      <c r="E910" s="14">
        <f t="shared" ca="1" si="291"/>
        <v>1</v>
      </c>
      <c r="F910" s="14">
        <f ca="1">(TRUNC(PRODUCT($E$12:$E909),16))</f>
        <v>1.11151217244179</v>
      </c>
      <c r="G910" s="14">
        <f t="shared" ca="1" si="300"/>
        <v>1.0648387450025101</v>
      </c>
      <c r="H910" s="14">
        <f t="shared" ca="1" si="292"/>
        <v>1.0438314500000001</v>
      </c>
      <c r="I910" s="13">
        <f t="shared" si="301"/>
        <v>5.0000000000000001E-3</v>
      </c>
      <c r="J910" s="35">
        <f t="shared" si="302"/>
        <v>44484</v>
      </c>
      <c r="K910" s="2">
        <f t="shared" si="303"/>
        <v>121</v>
      </c>
      <c r="L910" s="18">
        <f t="shared" si="304"/>
        <v>122</v>
      </c>
      <c r="M910" s="12">
        <f t="shared" si="293"/>
        <v>1.0024175209999999</v>
      </c>
      <c r="N910" s="12">
        <f t="shared" ca="1" si="294"/>
        <v>1.046354934</v>
      </c>
      <c r="O910" s="18">
        <f t="shared" si="305"/>
        <v>0</v>
      </c>
      <c r="P910" s="14">
        <f t="shared" ca="1" si="295"/>
        <v>23177.467000000001</v>
      </c>
      <c r="Q910" s="21">
        <f t="shared" si="296"/>
        <v>0</v>
      </c>
      <c r="R910" s="14">
        <f t="shared" si="297"/>
        <v>0</v>
      </c>
      <c r="S910" s="4" t="str">
        <f t="shared" si="306"/>
        <v>A+J=</v>
      </c>
      <c r="T910" s="35">
        <f t="shared" si="307"/>
        <v>44851</v>
      </c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3">
        <f t="shared" si="298"/>
        <v>44662</v>
      </c>
      <c r="B911" s="73">
        <f t="shared" ca="1" si="308"/>
        <v>523177.467</v>
      </c>
      <c r="C911" s="7">
        <f t="shared" si="299"/>
        <v>500000</v>
      </c>
      <c r="D911" s="13">
        <f ca="1">IF(A911&lt;$B$1,VLOOKUP(A911,[1]DI!$A$4:$B$15000,2,FALSE),0)</f>
        <v>0.11649999999999999</v>
      </c>
      <c r="E911" s="14">
        <f t="shared" ca="1" si="291"/>
        <v>1.0004373900000001</v>
      </c>
      <c r="F911" s="14">
        <f ca="1">(TRUNC(PRODUCT($E$12:$E910),16))</f>
        <v>1.11151217244179</v>
      </c>
      <c r="G911" s="14">
        <f t="shared" ca="1" si="300"/>
        <v>1.0648387450025101</v>
      </c>
      <c r="H911" s="14">
        <f t="shared" ca="1" si="292"/>
        <v>1.0438314500000001</v>
      </c>
      <c r="I911" s="13">
        <f t="shared" si="301"/>
        <v>5.0000000000000001E-3</v>
      </c>
      <c r="J911" s="35">
        <f t="shared" si="302"/>
        <v>44484</v>
      </c>
      <c r="K911" s="2">
        <f t="shared" si="303"/>
        <v>122</v>
      </c>
      <c r="L911" s="18">
        <f t="shared" si="304"/>
        <v>122</v>
      </c>
      <c r="M911" s="12">
        <f t="shared" si="293"/>
        <v>1.0024175209999999</v>
      </c>
      <c r="N911" s="12">
        <f t="shared" ca="1" si="294"/>
        <v>1.046354934</v>
      </c>
      <c r="O911" s="18">
        <f t="shared" si="305"/>
        <v>0</v>
      </c>
      <c r="P911" s="14">
        <f t="shared" ca="1" si="295"/>
        <v>23177.467000000001</v>
      </c>
      <c r="Q911" s="21">
        <f t="shared" si="296"/>
        <v>0</v>
      </c>
      <c r="R911" s="14">
        <f t="shared" si="297"/>
        <v>0</v>
      </c>
      <c r="S911" s="4" t="str">
        <f t="shared" si="306"/>
        <v>A+J=</v>
      </c>
      <c r="T911" s="35">
        <f t="shared" si="307"/>
        <v>44851</v>
      </c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3">
        <f t="shared" si="298"/>
        <v>44663</v>
      </c>
      <c r="B912" s="73">
        <f t="shared" ca="1" si="308"/>
        <v>523416.65850000002</v>
      </c>
      <c r="C912" s="7">
        <f t="shared" si="299"/>
        <v>500000</v>
      </c>
      <c r="D912" s="13">
        <f ca="1">IF(A912&lt;$B$1,VLOOKUP(A912,[1]DI!$A$4:$B$15000,2,FALSE),0)</f>
        <v>0.11649999999999999</v>
      </c>
      <c r="E912" s="14">
        <f t="shared" ca="1" si="291"/>
        <v>1.0004373900000001</v>
      </c>
      <c r="F912" s="14">
        <f ca="1">(TRUNC(PRODUCT($E$12:$E911),16))</f>
        <v>1.1119983367508901</v>
      </c>
      <c r="G912" s="14">
        <f t="shared" ca="1" si="300"/>
        <v>1.0648387450025101</v>
      </c>
      <c r="H912" s="14">
        <f t="shared" ca="1" si="292"/>
        <v>1.04428801</v>
      </c>
      <c r="I912" s="13">
        <f t="shared" si="301"/>
        <v>5.0000000000000001E-3</v>
      </c>
      <c r="J912" s="35">
        <f t="shared" si="302"/>
        <v>44484</v>
      </c>
      <c r="K912" s="2">
        <f t="shared" si="303"/>
        <v>123</v>
      </c>
      <c r="L912" s="18">
        <f t="shared" si="304"/>
        <v>123</v>
      </c>
      <c r="M912" s="12">
        <f t="shared" si="293"/>
        <v>1.0024373609999999</v>
      </c>
      <c r="N912" s="12">
        <f t="shared" ca="1" si="294"/>
        <v>1.0468333169999999</v>
      </c>
      <c r="O912" s="18">
        <f t="shared" si="305"/>
        <v>0</v>
      </c>
      <c r="P912" s="14">
        <f t="shared" ca="1" si="295"/>
        <v>23416.658500000001</v>
      </c>
      <c r="Q912" s="21">
        <f t="shared" si="296"/>
        <v>0</v>
      </c>
      <c r="R912" s="14">
        <f t="shared" si="297"/>
        <v>0</v>
      </c>
      <c r="S912" s="4" t="str">
        <f t="shared" si="306"/>
        <v>A+J=</v>
      </c>
      <c r="T912" s="35">
        <f t="shared" si="307"/>
        <v>44851</v>
      </c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3">
        <f t="shared" si="298"/>
        <v>44664</v>
      </c>
      <c r="B913" s="73">
        <f t="shared" ca="1" si="308"/>
        <v>523655.95899999002</v>
      </c>
      <c r="C913" s="7">
        <f t="shared" si="299"/>
        <v>500000</v>
      </c>
      <c r="D913" s="13">
        <f ca="1">IF(A913&lt;$B$1,VLOOKUP(A913,[1]DI!$A$4:$B$15000,2,FALSE),0)</f>
        <v>0.11649999999999999</v>
      </c>
      <c r="E913" s="14">
        <f t="shared" ca="1" si="291"/>
        <v>1.0004373900000001</v>
      </c>
      <c r="F913" s="14">
        <f ca="1">(TRUNC(PRODUCT($E$12:$E912),16))</f>
        <v>1.1124847137034</v>
      </c>
      <c r="G913" s="14">
        <f t="shared" ca="1" si="300"/>
        <v>1.0648387450025101</v>
      </c>
      <c r="H913" s="14">
        <f t="shared" ca="1" si="292"/>
        <v>1.0447447700000001</v>
      </c>
      <c r="I913" s="13">
        <f t="shared" si="301"/>
        <v>5.0000000000000001E-3</v>
      </c>
      <c r="J913" s="35">
        <f t="shared" si="302"/>
        <v>44484</v>
      </c>
      <c r="K913" s="2">
        <f t="shared" si="303"/>
        <v>124</v>
      </c>
      <c r="L913" s="18">
        <f t="shared" si="304"/>
        <v>124</v>
      </c>
      <c r="M913" s="12">
        <f t="shared" si="293"/>
        <v>1.0024572009999999</v>
      </c>
      <c r="N913" s="12">
        <f t="shared" ca="1" si="294"/>
        <v>1.0473119179999999</v>
      </c>
      <c r="O913" s="18">
        <f t="shared" si="305"/>
        <v>0</v>
      </c>
      <c r="P913" s="14">
        <f t="shared" ca="1" si="295"/>
        <v>23655.958999990002</v>
      </c>
      <c r="Q913" s="21">
        <f t="shared" si="296"/>
        <v>0</v>
      </c>
      <c r="R913" s="14">
        <f t="shared" si="297"/>
        <v>0</v>
      </c>
      <c r="S913" s="4" t="str">
        <f t="shared" si="306"/>
        <v>A+J=</v>
      </c>
      <c r="T913" s="35">
        <f t="shared" si="307"/>
        <v>44851</v>
      </c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3">
        <f t="shared" si="298"/>
        <v>44665</v>
      </c>
      <c r="B914" s="73">
        <f t="shared" ca="1" si="308"/>
        <v>523895.36950000003</v>
      </c>
      <c r="C914" s="7">
        <f t="shared" si="299"/>
        <v>500000</v>
      </c>
      <c r="D914" s="13">
        <f ca="1">IF(A914&lt;$B$1,VLOOKUP(A914,[1]DI!$A$4:$B$15000,2,FALSE),0)</f>
        <v>0.11649999999999999</v>
      </c>
      <c r="E914" s="14">
        <f t="shared" ca="1" si="291"/>
        <v>1.0004373900000001</v>
      </c>
      <c r="F914" s="14">
        <f ca="1">(TRUNC(PRODUCT($E$12:$E913),16))</f>
        <v>1.1129713033923301</v>
      </c>
      <c r="G914" s="14">
        <f t="shared" ca="1" si="300"/>
        <v>1.0648387450025101</v>
      </c>
      <c r="H914" s="14">
        <f t="shared" ca="1" si="292"/>
        <v>1.0452017300000001</v>
      </c>
      <c r="I914" s="13">
        <f t="shared" si="301"/>
        <v>5.0000000000000001E-3</v>
      </c>
      <c r="J914" s="35">
        <f t="shared" si="302"/>
        <v>44484</v>
      </c>
      <c r="K914" s="2">
        <f t="shared" si="303"/>
        <v>125</v>
      </c>
      <c r="L914" s="18">
        <f t="shared" si="304"/>
        <v>125</v>
      </c>
      <c r="M914" s="12">
        <f t="shared" si="293"/>
        <v>1.002477042</v>
      </c>
      <c r="N914" s="12">
        <f t="shared" ca="1" si="294"/>
        <v>1.0477907390000001</v>
      </c>
      <c r="O914" s="18">
        <f t="shared" si="305"/>
        <v>0</v>
      </c>
      <c r="P914" s="14">
        <f t="shared" ca="1" si="295"/>
        <v>23895.369500000001</v>
      </c>
      <c r="Q914" s="21">
        <f t="shared" si="296"/>
        <v>0</v>
      </c>
      <c r="R914" s="14">
        <f t="shared" si="297"/>
        <v>0</v>
      </c>
      <c r="S914" s="4" t="str">
        <f t="shared" si="306"/>
        <v>A+J=</v>
      </c>
      <c r="T914" s="35">
        <f t="shared" si="307"/>
        <v>44851</v>
      </c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3">
        <f t="shared" si="298"/>
        <v>44666</v>
      </c>
      <c r="B915" s="73">
        <f t="shared" ca="1" si="308"/>
        <v>524134.89399999997</v>
      </c>
      <c r="C915" s="7">
        <f t="shared" si="299"/>
        <v>500000</v>
      </c>
      <c r="D915" s="13">
        <f ca="1">IF(A915&lt;$B$1,VLOOKUP(A915,[1]DI!$A$4:$B$15000,2,FALSE),0)</f>
        <v>0</v>
      </c>
      <c r="E915" s="14">
        <f t="shared" ca="1" si="291"/>
        <v>1</v>
      </c>
      <c r="F915" s="14">
        <f ca="1">(TRUNC(PRODUCT($E$12:$E914),16))</f>
        <v>1.11345810591072</v>
      </c>
      <c r="G915" s="14">
        <f t="shared" ca="1" si="300"/>
        <v>1.0648387450025101</v>
      </c>
      <c r="H915" s="14">
        <f t="shared" ca="1" si="292"/>
        <v>1.0456589000000001</v>
      </c>
      <c r="I915" s="13">
        <f t="shared" si="301"/>
        <v>5.0000000000000001E-3</v>
      </c>
      <c r="J915" s="35">
        <f t="shared" si="302"/>
        <v>44484</v>
      </c>
      <c r="K915" s="2">
        <f t="shared" si="303"/>
        <v>125</v>
      </c>
      <c r="L915" s="18">
        <f t="shared" si="304"/>
        <v>126</v>
      </c>
      <c r="M915" s="12">
        <f t="shared" si="293"/>
        <v>1.0024968830000001</v>
      </c>
      <c r="N915" s="12">
        <f t="shared" ca="1" si="294"/>
        <v>1.048269788</v>
      </c>
      <c r="O915" s="18">
        <f t="shared" si="305"/>
        <v>0</v>
      </c>
      <c r="P915" s="14">
        <f t="shared" ca="1" si="295"/>
        <v>24134.894</v>
      </c>
      <c r="Q915" s="21">
        <f t="shared" si="296"/>
        <v>0</v>
      </c>
      <c r="R915" s="14">
        <f t="shared" si="297"/>
        <v>0</v>
      </c>
      <c r="S915" s="4" t="str">
        <f t="shared" si="306"/>
        <v>A+J=</v>
      </c>
      <c r="T915" s="35">
        <f t="shared" si="307"/>
        <v>44851</v>
      </c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3">
        <f t="shared" si="298"/>
        <v>44667</v>
      </c>
      <c r="B916" s="73">
        <f t="shared" ca="1" si="308"/>
        <v>524134.89399999997</v>
      </c>
      <c r="C916" s="7">
        <f t="shared" si="299"/>
        <v>500000</v>
      </c>
      <c r="D916" s="13">
        <f ca="1">IF(A916&lt;$B$1,VLOOKUP(A916,[1]DI!$A$4:$B$15000,2,FALSE),0)</f>
        <v>0</v>
      </c>
      <c r="E916" s="14">
        <f t="shared" ca="1" si="291"/>
        <v>1</v>
      </c>
      <c r="F916" s="14">
        <f ca="1">(TRUNC(PRODUCT($E$12:$E915),16))</f>
        <v>1.11345810591072</v>
      </c>
      <c r="G916" s="14">
        <f t="shared" ca="1" si="300"/>
        <v>1.0648387450025101</v>
      </c>
      <c r="H916" s="14">
        <f t="shared" ca="1" si="292"/>
        <v>1.0456589000000001</v>
      </c>
      <c r="I916" s="13">
        <f t="shared" si="301"/>
        <v>5.0000000000000001E-3</v>
      </c>
      <c r="J916" s="35">
        <f t="shared" si="302"/>
        <v>44484</v>
      </c>
      <c r="K916" s="2">
        <f t="shared" si="303"/>
        <v>125</v>
      </c>
      <c r="L916" s="18">
        <f t="shared" si="304"/>
        <v>126</v>
      </c>
      <c r="M916" s="12">
        <f t="shared" si="293"/>
        <v>1.0024968830000001</v>
      </c>
      <c r="N916" s="12">
        <f t="shared" ca="1" si="294"/>
        <v>1.048269788</v>
      </c>
      <c r="O916" s="18">
        <f t="shared" si="305"/>
        <v>0</v>
      </c>
      <c r="P916" s="14">
        <f t="shared" ca="1" si="295"/>
        <v>24134.894</v>
      </c>
      <c r="Q916" s="21">
        <f t="shared" si="296"/>
        <v>0</v>
      </c>
      <c r="R916" s="14">
        <f t="shared" si="297"/>
        <v>0</v>
      </c>
      <c r="S916" s="4" t="str">
        <f t="shared" si="306"/>
        <v>A+J=</v>
      </c>
      <c r="T916" s="35">
        <f t="shared" si="307"/>
        <v>44851</v>
      </c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3">
        <f t="shared" si="298"/>
        <v>44668</v>
      </c>
      <c r="B917" s="73">
        <f t="shared" ca="1" si="308"/>
        <v>524134.89399999997</v>
      </c>
      <c r="C917" s="7">
        <f t="shared" si="299"/>
        <v>500000</v>
      </c>
      <c r="D917" s="13">
        <f ca="1">IF(A917&lt;$B$1,VLOOKUP(A917,[1]DI!$A$4:$B$15000,2,FALSE),0)</f>
        <v>0</v>
      </c>
      <c r="E917" s="14">
        <f t="shared" ca="1" si="291"/>
        <v>1</v>
      </c>
      <c r="F917" s="14">
        <f ca="1">(TRUNC(PRODUCT($E$12:$E916),16))</f>
        <v>1.11345810591072</v>
      </c>
      <c r="G917" s="14">
        <f t="shared" ca="1" si="300"/>
        <v>1.0648387450025101</v>
      </c>
      <c r="H917" s="14">
        <f t="shared" ca="1" si="292"/>
        <v>1.0456589000000001</v>
      </c>
      <c r="I917" s="13">
        <f t="shared" si="301"/>
        <v>5.0000000000000001E-3</v>
      </c>
      <c r="J917" s="35">
        <f t="shared" si="302"/>
        <v>44484</v>
      </c>
      <c r="K917" s="2">
        <f t="shared" si="303"/>
        <v>125</v>
      </c>
      <c r="L917" s="18">
        <f t="shared" si="304"/>
        <v>126</v>
      </c>
      <c r="M917" s="12">
        <f t="shared" si="293"/>
        <v>1.0024968830000001</v>
      </c>
      <c r="N917" s="12">
        <f t="shared" ca="1" si="294"/>
        <v>1.048269788</v>
      </c>
      <c r="O917" s="18">
        <f t="shared" si="305"/>
        <v>0</v>
      </c>
      <c r="P917" s="14">
        <f t="shared" ca="1" si="295"/>
        <v>24134.894</v>
      </c>
      <c r="Q917" s="21">
        <f t="shared" si="296"/>
        <v>0</v>
      </c>
      <c r="R917" s="14">
        <f t="shared" si="297"/>
        <v>0</v>
      </c>
      <c r="S917" s="4" t="str">
        <f t="shared" si="306"/>
        <v>A+J=</v>
      </c>
      <c r="T917" s="35">
        <f t="shared" si="307"/>
        <v>44851</v>
      </c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3">
        <f t="shared" si="298"/>
        <v>44669</v>
      </c>
      <c r="B918" s="73">
        <f t="shared" ca="1" si="308"/>
        <v>524134.89399999997</v>
      </c>
      <c r="C918" s="7">
        <f t="shared" si="299"/>
        <v>500000</v>
      </c>
      <c r="D918" s="13">
        <f ca="1">IF(A918&lt;$B$1,VLOOKUP(A918,[1]DI!$A$4:$B$15000,2,FALSE),0)</f>
        <v>0.11649999999999999</v>
      </c>
      <c r="E918" s="14">
        <f t="shared" ca="1" si="291"/>
        <v>1.0004373900000001</v>
      </c>
      <c r="F918" s="14">
        <f ca="1">(TRUNC(PRODUCT($E$12:$E917),16))</f>
        <v>1.11345810591072</v>
      </c>
      <c r="G918" s="14">
        <f t="shared" ca="1" si="300"/>
        <v>1.0648387450025101</v>
      </c>
      <c r="H918" s="14">
        <f t="shared" ca="1" si="292"/>
        <v>1.0456589000000001</v>
      </c>
      <c r="I918" s="13">
        <f t="shared" si="301"/>
        <v>5.0000000000000001E-3</v>
      </c>
      <c r="J918" s="35">
        <f t="shared" si="302"/>
        <v>44484</v>
      </c>
      <c r="K918" s="2">
        <f t="shared" si="303"/>
        <v>126</v>
      </c>
      <c r="L918" s="18">
        <f t="shared" si="304"/>
        <v>126</v>
      </c>
      <c r="M918" s="12">
        <f t="shared" si="293"/>
        <v>1.0024968830000001</v>
      </c>
      <c r="N918" s="12">
        <f t="shared" ca="1" si="294"/>
        <v>1.048269788</v>
      </c>
      <c r="O918" s="18">
        <f t="shared" si="305"/>
        <v>0</v>
      </c>
      <c r="P918" s="14">
        <f t="shared" ca="1" si="295"/>
        <v>24134.894</v>
      </c>
      <c r="Q918" s="21">
        <f t="shared" si="296"/>
        <v>0</v>
      </c>
      <c r="R918" s="14">
        <f t="shared" si="297"/>
        <v>0</v>
      </c>
      <c r="S918" s="4" t="str">
        <f t="shared" si="306"/>
        <v>A+J=</v>
      </c>
      <c r="T918" s="35">
        <f t="shared" si="307"/>
        <v>44851</v>
      </c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3">
        <f t="shared" si="298"/>
        <v>44670</v>
      </c>
      <c r="B919" s="73">
        <f t="shared" ca="1" si="308"/>
        <v>524374.52300000004</v>
      </c>
      <c r="C919" s="7">
        <f t="shared" si="299"/>
        <v>500000</v>
      </c>
      <c r="D919" s="13">
        <f ca="1">IF(A919&lt;$B$1,VLOOKUP(A919,[1]DI!$A$4:$B$15000,2,FALSE),0)</f>
        <v>0.11649999999999999</v>
      </c>
      <c r="E919" s="14">
        <f t="shared" ca="1" si="291"/>
        <v>1.0004373900000001</v>
      </c>
      <c r="F919" s="14">
        <f ca="1">(TRUNC(PRODUCT($E$12:$E918),16))</f>
        <v>1.11394512135167</v>
      </c>
      <c r="G919" s="14">
        <f t="shared" ca="1" si="300"/>
        <v>1.0648387450025101</v>
      </c>
      <c r="H919" s="14">
        <f t="shared" ca="1" si="292"/>
        <v>1.04611626</v>
      </c>
      <c r="I919" s="13">
        <f t="shared" si="301"/>
        <v>5.0000000000000001E-3</v>
      </c>
      <c r="J919" s="35">
        <f t="shared" si="302"/>
        <v>44484</v>
      </c>
      <c r="K919" s="2">
        <f t="shared" si="303"/>
        <v>127</v>
      </c>
      <c r="L919" s="18">
        <f t="shared" si="304"/>
        <v>127</v>
      </c>
      <c r="M919" s="12">
        <f t="shared" si="293"/>
        <v>1.0025167239999999</v>
      </c>
      <c r="N919" s="12">
        <f t="shared" ca="1" si="294"/>
        <v>1.048749046</v>
      </c>
      <c r="O919" s="18">
        <f t="shared" si="305"/>
        <v>0</v>
      </c>
      <c r="P919" s="14">
        <f t="shared" ca="1" si="295"/>
        <v>24374.523000000001</v>
      </c>
      <c r="Q919" s="21">
        <f t="shared" si="296"/>
        <v>0</v>
      </c>
      <c r="R919" s="14">
        <f t="shared" si="297"/>
        <v>0</v>
      </c>
      <c r="S919" s="4" t="str">
        <f t="shared" si="306"/>
        <v>A+J=</v>
      </c>
      <c r="T919" s="35">
        <f t="shared" si="307"/>
        <v>44851</v>
      </c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3">
        <f t="shared" si="298"/>
        <v>44671</v>
      </c>
      <c r="B920" s="73">
        <f t="shared" ca="1" si="308"/>
        <v>524614.26199999999</v>
      </c>
      <c r="C920" s="7">
        <f t="shared" si="299"/>
        <v>500000</v>
      </c>
      <c r="D920" s="13">
        <f ca="1">IF(A920&lt;$B$1,VLOOKUP(A920,[1]DI!$A$4:$B$15000,2,FALSE),0)</f>
        <v>0.11649999999999999</v>
      </c>
      <c r="E920" s="14">
        <f t="shared" ca="1" si="291"/>
        <v>1.0004373900000001</v>
      </c>
      <c r="F920" s="14">
        <f ca="1">(TRUNC(PRODUCT($E$12:$E919),16))</f>
        <v>1.11443234980829</v>
      </c>
      <c r="G920" s="14">
        <f t="shared" ca="1" si="300"/>
        <v>1.0648387450025101</v>
      </c>
      <c r="H920" s="14">
        <f t="shared" ca="1" si="292"/>
        <v>1.0465738200000001</v>
      </c>
      <c r="I920" s="13">
        <f t="shared" si="301"/>
        <v>5.0000000000000001E-3</v>
      </c>
      <c r="J920" s="35">
        <f t="shared" si="302"/>
        <v>44484</v>
      </c>
      <c r="K920" s="2">
        <f t="shared" si="303"/>
        <v>128</v>
      </c>
      <c r="L920" s="18">
        <f t="shared" si="304"/>
        <v>128</v>
      </c>
      <c r="M920" s="12">
        <f t="shared" si="293"/>
        <v>1.0025365660000001</v>
      </c>
      <c r="N920" s="12">
        <f t="shared" ca="1" si="294"/>
        <v>1.0492285240000001</v>
      </c>
      <c r="O920" s="18">
        <f t="shared" si="305"/>
        <v>0</v>
      </c>
      <c r="P920" s="14">
        <f t="shared" ca="1" si="295"/>
        <v>24614.261999999999</v>
      </c>
      <c r="Q920" s="21">
        <f t="shared" si="296"/>
        <v>0</v>
      </c>
      <c r="R920" s="14">
        <f t="shared" si="297"/>
        <v>0</v>
      </c>
      <c r="S920" s="4" t="str">
        <f t="shared" si="306"/>
        <v>A+J=</v>
      </c>
      <c r="T920" s="35">
        <f t="shared" si="307"/>
        <v>44851</v>
      </c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3">
        <f t="shared" si="298"/>
        <v>44672</v>
      </c>
      <c r="B921" s="73">
        <f t="shared" ca="1" si="308"/>
        <v>524854.11</v>
      </c>
      <c r="C921" s="7">
        <f t="shared" si="299"/>
        <v>500000</v>
      </c>
      <c r="D921" s="13">
        <f ca="1">IF(A921&lt;$B$1,VLOOKUP(A921,[1]DI!$A$4:$B$15000,2,FALSE),0)</f>
        <v>0</v>
      </c>
      <c r="E921" s="14">
        <f t="shared" ca="1" si="291"/>
        <v>1</v>
      </c>
      <c r="F921" s="14">
        <f ca="1">(TRUNC(PRODUCT($E$12:$E920),16))</f>
        <v>1.1149197913737801</v>
      </c>
      <c r="G921" s="14">
        <f t="shared" ca="1" si="300"/>
        <v>1.0648387450025101</v>
      </c>
      <c r="H921" s="14">
        <f t="shared" ca="1" si="292"/>
        <v>1.0470315800000001</v>
      </c>
      <c r="I921" s="13">
        <f t="shared" si="301"/>
        <v>5.0000000000000001E-3</v>
      </c>
      <c r="J921" s="35">
        <f t="shared" si="302"/>
        <v>44484</v>
      </c>
      <c r="K921" s="2">
        <f t="shared" si="303"/>
        <v>128</v>
      </c>
      <c r="L921" s="18">
        <f t="shared" si="304"/>
        <v>129</v>
      </c>
      <c r="M921" s="12">
        <f t="shared" si="293"/>
        <v>1.002556408</v>
      </c>
      <c r="N921" s="12">
        <f t="shared" ca="1" si="294"/>
        <v>1.0497082200000001</v>
      </c>
      <c r="O921" s="18">
        <f t="shared" si="305"/>
        <v>0</v>
      </c>
      <c r="P921" s="14">
        <f t="shared" ca="1" si="295"/>
        <v>24854.11</v>
      </c>
      <c r="Q921" s="21">
        <f t="shared" si="296"/>
        <v>0</v>
      </c>
      <c r="R921" s="14">
        <f t="shared" si="297"/>
        <v>0</v>
      </c>
      <c r="S921" s="4" t="str">
        <f t="shared" si="306"/>
        <v>A+J=</v>
      </c>
      <c r="T921" s="35">
        <f t="shared" si="307"/>
        <v>44851</v>
      </c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3">
        <f t="shared" si="298"/>
        <v>44673</v>
      </c>
      <c r="B922" s="73">
        <f t="shared" ca="1" si="308"/>
        <v>524854.11</v>
      </c>
      <c r="C922" s="7">
        <f t="shared" si="299"/>
        <v>500000</v>
      </c>
      <c r="D922" s="13">
        <f ca="1">IF(A922&lt;$B$1,VLOOKUP(A922,[1]DI!$A$4:$B$15000,2,FALSE),0)</f>
        <v>0.11649999999999999</v>
      </c>
      <c r="E922" s="14">
        <f t="shared" ca="1" si="291"/>
        <v>1.0004373900000001</v>
      </c>
      <c r="F922" s="14">
        <f ca="1">(TRUNC(PRODUCT($E$12:$E921),16))</f>
        <v>1.1149197913737801</v>
      </c>
      <c r="G922" s="14">
        <f t="shared" ca="1" si="300"/>
        <v>1.0648387450025101</v>
      </c>
      <c r="H922" s="14">
        <f t="shared" ca="1" si="292"/>
        <v>1.0470315800000001</v>
      </c>
      <c r="I922" s="13">
        <f t="shared" si="301"/>
        <v>5.0000000000000001E-3</v>
      </c>
      <c r="J922" s="35">
        <f t="shared" si="302"/>
        <v>44484</v>
      </c>
      <c r="K922" s="2">
        <f t="shared" si="303"/>
        <v>129</v>
      </c>
      <c r="L922" s="18">
        <f t="shared" si="304"/>
        <v>129</v>
      </c>
      <c r="M922" s="12">
        <f t="shared" si="293"/>
        <v>1.002556408</v>
      </c>
      <c r="N922" s="12">
        <f t="shared" ca="1" si="294"/>
        <v>1.0497082200000001</v>
      </c>
      <c r="O922" s="18">
        <f t="shared" si="305"/>
        <v>0</v>
      </c>
      <c r="P922" s="14">
        <f t="shared" ca="1" si="295"/>
        <v>24854.11</v>
      </c>
      <c r="Q922" s="21">
        <f t="shared" si="296"/>
        <v>0</v>
      </c>
      <c r="R922" s="14">
        <f t="shared" si="297"/>
        <v>0</v>
      </c>
      <c r="S922" s="4" t="str">
        <f t="shared" si="306"/>
        <v>A+J=</v>
      </c>
      <c r="T922" s="35">
        <f t="shared" si="307"/>
        <v>44851</v>
      </c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3">
        <f t="shared" si="298"/>
        <v>44674</v>
      </c>
      <c r="B923" s="73">
        <f t="shared" ca="1" si="308"/>
        <v>525094.06799999997</v>
      </c>
      <c r="C923" s="7">
        <f t="shared" si="299"/>
        <v>500000</v>
      </c>
      <c r="D923" s="13">
        <f ca="1">IF(A923&lt;$B$1,VLOOKUP(A923,[1]DI!$A$4:$B$15000,2,FALSE),0)</f>
        <v>0</v>
      </c>
      <c r="E923" s="14">
        <f t="shared" ca="1" si="291"/>
        <v>1</v>
      </c>
      <c r="F923" s="14">
        <f ca="1">(TRUNC(PRODUCT($E$12:$E922),16))</f>
        <v>1.1154074461413299</v>
      </c>
      <c r="G923" s="14">
        <f t="shared" ca="1" si="300"/>
        <v>1.0648387450025101</v>
      </c>
      <c r="H923" s="14">
        <f t="shared" ca="1" si="292"/>
        <v>1.0474895399999999</v>
      </c>
      <c r="I923" s="13">
        <f t="shared" si="301"/>
        <v>5.0000000000000001E-3</v>
      </c>
      <c r="J923" s="35">
        <f t="shared" si="302"/>
        <v>44484</v>
      </c>
      <c r="K923" s="2">
        <f t="shared" si="303"/>
        <v>129</v>
      </c>
      <c r="L923" s="18">
        <f t="shared" si="304"/>
        <v>130</v>
      </c>
      <c r="M923" s="12">
        <f t="shared" si="293"/>
        <v>1.002576251</v>
      </c>
      <c r="N923" s="12">
        <f t="shared" ca="1" si="294"/>
        <v>1.050188136</v>
      </c>
      <c r="O923" s="18">
        <f t="shared" si="305"/>
        <v>0</v>
      </c>
      <c r="P923" s="14">
        <f t="shared" ca="1" si="295"/>
        <v>25094.067999999999</v>
      </c>
      <c r="Q923" s="21">
        <f t="shared" si="296"/>
        <v>0</v>
      </c>
      <c r="R923" s="14">
        <f t="shared" si="297"/>
        <v>0</v>
      </c>
      <c r="S923" s="4" t="str">
        <f t="shared" si="306"/>
        <v>A+J=</v>
      </c>
      <c r="T923" s="35">
        <f t="shared" si="307"/>
        <v>44851</v>
      </c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3">
        <f t="shared" si="298"/>
        <v>44675</v>
      </c>
      <c r="B924" s="73">
        <f t="shared" ca="1" si="308"/>
        <v>525094.06799999997</v>
      </c>
      <c r="C924" s="7">
        <f t="shared" si="299"/>
        <v>500000</v>
      </c>
      <c r="D924" s="13">
        <f ca="1">IF(A924&lt;$B$1,VLOOKUP(A924,[1]DI!$A$4:$B$15000,2,FALSE),0)</f>
        <v>0</v>
      </c>
      <c r="E924" s="14">
        <f t="shared" ca="1" si="291"/>
        <v>1</v>
      </c>
      <c r="F924" s="14">
        <f ca="1">(TRUNC(PRODUCT($E$12:$E923),16))</f>
        <v>1.1154074461413299</v>
      </c>
      <c r="G924" s="14">
        <f t="shared" ca="1" si="300"/>
        <v>1.0648387450025101</v>
      </c>
      <c r="H924" s="14">
        <f t="shared" ca="1" si="292"/>
        <v>1.0474895399999999</v>
      </c>
      <c r="I924" s="13">
        <f t="shared" si="301"/>
        <v>5.0000000000000001E-3</v>
      </c>
      <c r="J924" s="35">
        <f t="shared" si="302"/>
        <v>44484</v>
      </c>
      <c r="K924" s="2">
        <f t="shared" si="303"/>
        <v>129</v>
      </c>
      <c r="L924" s="18">
        <f t="shared" si="304"/>
        <v>130</v>
      </c>
      <c r="M924" s="12">
        <f t="shared" si="293"/>
        <v>1.002576251</v>
      </c>
      <c r="N924" s="12">
        <f t="shared" ca="1" si="294"/>
        <v>1.050188136</v>
      </c>
      <c r="O924" s="18">
        <f t="shared" si="305"/>
        <v>0</v>
      </c>
      <c r="P924" s="14">
        <f t="shared" ca="1" si="295"/>
        <v>25094.067999999999</v>
      </c>
      <c r="Q924" s="21">
        <f t="shared" si="296"/>
        <v>0</v>
      </c>
      <c r="R924" s="14">
        <f t="shared" si="297"/>
        <v>0</v>
      </c>
      <c r="S924" s="4" t="str">
        <f t="shared" si="306"/>
        <v>A+J=</v>
      </c>
      <c r="T924" s="35">
        <f t="shared" si="307"/>
        <v>44851</v>
      </c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</row>
    <row r="925" spans="1:149" x14ac:dyDescent="0.15">
      <c r="A925" s="43">
        <f t="shared" si="298"/>
        <v>44676</v>
      </c>
      <c r="B925" s="73">
        <f t="shared" ca="1" si="308"/>
        <v>525094.06799999997</v>
      </c>
      <c r="C925" s="7">
        <f t="shared" si="299"/>
        <v>500000</v>
      </c>
      <c r="D925" s="13">
        <f ca="1">IF(A925&lt;$B$1,VLOOKUP(A925,[1]DI!$A$4:$B$15000,2,FALSE),0)</f>
        <v>0.11649999999999999</v>
      </c>
      <c r="E925" s="14">
        <f t="shared" ca="1" si="291"/>
        <v>1.0004373900000001</v>
      </c>
      <c r="F925" s="14">
        <f ca="1">(TRUNC(PRODUCT($E$12:$E924),16))</f>
        <v>1.1154074461413299</v>
      </c>
      <c r="G925" s="14">
        <f t="shared" ca="1" si="300"/>
        <v>1.0648387450025101</v>
      </c>
      <c r="H925" s="14">
        <f t="shared" ca="1" si="292"/>
        <v>1.0474895399999999</v>
      </c>
      <c r="I925" s="13">
        <f t="shared" si="301"/>
        <v>5.0000000000000001E-3</v>
      </c>
      <c r="J925" s="35">
        <f t="shared" si="302"/>
        <v>44484</v>
      </c>
      <c r="K925" s="2">
        <f t="shared" si="303"/>
        <v>130</v>
      </c>
      <c r="L925" s="18">
        <f t="shared" si="304"/>
        <v>130</v>
      </c>
      <c r="M925" s="12">
        <f t="shared" si="293"/>
        <v>1.002576251</v>
      </c>
      <c r="N925" s="12">
        <f t="shared" ca="1" si="294"/>
        <v>1.050188136</v>
      </c>
      <c r="O925" s="18">
        <f t="shared" si="305"/>
        <v>0</v>
      </c>
      <c r="P925" s="14">
        <f t="shared" ca="1" si="295"/>
        <v>25094.067999999999</v>
      </c>
      <c r="Q925" s="21">
        <f t="shared" si="296"/>
        <v>0</v>
      </c>
      <c r="R925" s="14">
        <f t="shared" si="297"/>
        <v>0</v>
      </c>
      <c r="S925" s="4" t="str">
        <f t="shared" si="306"/>
        <v>A+J=</v>
      </c>
      <c r="T925" s="35">
        <f t="shared" si="307"/>
        <v>44851</v>
      </c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3">
        <f t="shared" si="298"/>
        <v>44677</v>
      </c>
      <c r="B926" s="73">
        <f t="shared" ca="1" si="308"/>
        <v>525334.13549999997</v>
      </c>
      <c r="C926" s="7">
        <f t="shared" si="299"/>
        <v>500000</v>
      </c>
      <c r="D926" s="13">
        <f ca="1">IF(A926&lt;$B$1,VLOOKUP(A926,[1]DI!$A$4:$B$15000,2,FALSE),0)</f>
        <v>0.11649999999999999</v>
      </c>
      <c r="E926" s="14">
        <f t="shared" ca="1" si="291"/>
        <v>1.0004373900000001</v>
      </c>
      <c r="F926" s="14">
        <f ca="1">(TRUNC(PRODUCT($E$12:$E925),16))</f>
        <v>1.1158953142041901</v>
      </c>
      <c r="G926" s="14">
        <f t="shared" ca="1" si="300"/>
        <v>1.0648387450025101</v>
      </c>
      <c r="H926" s="14">
        <f t="shared" ca="1" si="292"/>
        <v>1.0479476999999999</v>
      </c>
      <c r="I926" s="13">
        <f t="shared" si="301"/>
        <v>5.0000000000000001E-3</v>
      </c>
      <c r="J926" s="35">
        <f t="shared" si="302"/>
        <v>44484</v>
      </c>
      <c r="K926" s="2">
        <f t="shared" si="303"/>
        <v>131</v>
      </c>
      <c r="L926" s="18">
        <f t="shared" si="304"/>
        <v>131</v>
      </c>
      <c r="M926" s="12">
        <f t="shared" si="293"/>
        <v>1.002596094</v>
      </c>
      <c r="N926" s="12">
        <f t="shared" ca="1" si="294"/>
        <v>1.0506682709999999</v>
      </c>
      <c r="O926" s="18">
        <f t="shared" si="305"/>
        <v>0</v>
      </c>
      <c r="P926" s="14">
        <f t="shared" ca="1" si="295"/>
        <v>25334.1355</v>
      </c>
      <c r="Q926" s="21">
        <f t="shared" si="296"/>
        <v>0</v>
      </c>
      <c r="R926" s="14">
        <f t="shared" si="297"/>
        <v>0</v>
      </c>
      <c r="S926" s="4" t="str">
        <f t="shared" si="306"/>
        <v>A+J=</v>
      </c>
      <c r="T926" s="35">
        <f t="shared" si="307"/>
        <v>44851</v>
      </c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</row>
    <row r="927" spans="1:149" x14ac:dyDescent="0.15">
      <c r="A927" s="43">
        <f t="shared" si="298"/>
        <v>44678</v>
      </c>
      <c r="B927" s="73">
        <f t="shared" ca="1" si="308"/>
        <v>525574.31200000003</v>
      </c>
      <c r="C927" s="7">
        <f t="shared" si="299"/>
        <v>500000</v>
      </c>
      <c r="D927" s="13">
        <f ca="1">IF(A927&lt;$B$1,VLOOKUP(A927,[1]DI!$A$4:$B$15000,2,FALSE),0)</f>
        <v>0.11649999999999999</v>
      </c>
      <c r="E927" s="14">
        <f t="shared" ca="1" si="291"/>
        <v>1.0004373900000001</v>
      </c>
      <c r="F927" s="14">
        <f ca="1">(TRUNC(PRODUCT($E$12:$E926),16))</f>
        <v>1.1163833956556699</v>
      </c>
      <c r="G927" s="14">
        <f t="shared" ca="1" si="300"/>
        <v>1.0648387450025101</v>
      </c>
      <c r="H927" s="14">
        <f t="shared" ca="1" si="292"/>
        <v>1.04840606</v>
      </c>
      <c r="I927" s="13">
        <f t="shared" si="301"/>
        <v>5.0000000000000001E-3</v>
      </c>
      <c r="J927" s="35">
        <f t="shared" si="302"/>
        <v>44484</v>
      </c>
      <c r="K927" s="2">
        <f t="shared" si="303"/>
        <v>132</v>
      </c>
      <c r="L927" s="18">
        <f t="shared" si="304"/>
        <v>132</v>
      </c>
      <c r="M927" s="12">
        <f t="shared" si="293"/>
        <v>1.0026159370000001</v>
      </c>
      <c r="N927" s="12">
        <f t="shared" ca="1" si="294"/>
        <v>1.0511486240000001</v>
      </c>
      <c r="O927" s="18">
        <f t="shared" si="305"/>
        <v>0</v>
      </c>
      <c r="P927" s="14">
        <f t="shared" ca="1" si="295"/>
        <v>25574.312000000002</v>
      </c>
      <c r="Q927" s="21">
        <f t="shared" si="296"/>
        <v>0</v>
      </c>
      <c r="R927" s="14">
        <f t="shared" si="297"/>
        <v>0</v>
      </c>
      <c r="S927" s="4" t="str">
        <f t="shared" si="306"/>
        <v>A+J=</v>
      </c>
      <c r="T927" s="35">
        <f t="shared" si="307"/>
        <v>44851</v>
      </c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3">
        <f t="shared" si="298"/>
        <v>44679</v>
      </c>
      <c r="B928" s="73">
        <f t="shared" ca="1" si="308"/>
        <v>525814.59849999996</v>
      </c>
      <c r="C928" s="7">
        <f t="shared" si="299"/>
        <v>500000</v>
      </c>
      <c r="D928" s="13">
        <f ca="1">IF(A928&lt;$B$1,VLOOKUP(A928,[1]DI!$A$4:$B$15000,2,FALSE),0)</f>
        <v>0.11649999999999999</v>
      </c>
      <c r="E928" s="14">
        <f t="shared" ca="1" si="291"/>
        <v>1.0004373900000001</v>
      </c>
      <c r="F928" s="14">
        <f ca="1">(TRUNC(PRODUCT($E$12:$E927),16))</f>
        <v>1.1168716905891001</v>
      </c>
      <c r="G928" s="14">
        <f t="shared" ca="1" si="300"/>
        <v>1.0648387450025101</v>
      </c>
      <c r="H928" s="14">
        <f t="shared" ca="1" si="292"/>
        <v>1.04886462</v>
      </c>
      <c r="I928" s="13">
        <f t="shared" si="301"/>
        <v>5.0000000000000001E-3</v>
      </c>
      <c r="J928" s="35">
        <f t="shared" si="302"/>
        <v>44484</v>
      </c>
      <c r="K928" s="2">
        <f t="shared" si="303"/>
        <v>133</v>
      </c>
      <c r="L928" s="18">
        <f t="shared" si="304"/>
        <v>133</v>
      </c>
      <c r="M928" s="12">
        <f t="shared" si="293"/>
        <v>1.0026357809999999</v>
      </c>
      <c r="N928" s="12">
        <f t="shared" ca="1" si="294"/>
        <v>1.051629197</v>
      </c>
      <c r="O928" s="18">
        <f t="shared" si="305"/>
        <v>0</v>
      </c>
      <c r="P928" s="14">
        <f t="shared" ca="1" si="295"/>
        <v>25814.5985</v>
      </c>
      <c r="Q928" s="21">
        <f t="shared" si="296"/>
        <v>0</v>
      </c>
      <c r="R928" s="14">
        <f t="shared" si="297"/>
        <v>0</v>
      </c>
      <c r="S928" s="4" t="str">
        <f t="shared" si="306"/>
        <v>A+J=</v>
      </c>
      <c r="T928" s="35">
        <f t="shared" si="307"/>
        <v>44851</v>
      </c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3">
        <f t="shared" si="298"/>
        <v>44680</v>
      </c>
      <c r="B929" s="73">
        <f t="shared" ca="1" si="308"/>
        <v>526054.99950000003</v>
      </c>
      <c r="C929" s="7">
        <f t="shared" si="299"/>
        <v>500000</v>
      </c>
      <c r="D929" s="13">
        <f ca="1">IF(A929&lt;$B$1,VLOOKUP(A929,[1]DI!$A$4:$B$15000,2,FALSE),0)</f>
        <v>0.11649999999999999</v>
      </c>
      <c r="E929" s="14">
        <f t="shared" ca="1" si="291"/>
        <v>1.0004373900000001</v>
      </c>
      <c r="F929" s="14">
        <f ca="1">(TRUNC(PRODUCT($E$12:$E928),16))</f>
        <v>1.1173601990978499</v>
      </c>
      <c r="G929" s="14">
        <f t="shared" ca="1" si="300"/>
        <v>1.0648387450025101</v>
      </c>
      <c r="H929" s="14">
        <f t="shared" ca="1" si="292"/>
        <v>1.0493233900000001</v>
      </c>
      <c r="I929" s="13">
        <f t="shared" si="301"/>
        <v>5.0000000000000001E-3</v>
      </c>
      <c r="J929" s="35">
        <f t="shared" si="302"/>
        <v>44484</v>
      </c>
      <c r="K929" s="2">
        <f t="shared" si="303"/>
        <v>134</v>
      </c>
      <c r="L929" s="18">
        <f t="shared" si="304"/>
        <v>134</v>
      </c>
      <c r="M929" s="12">
        <f t="shared" si="293"/>
        <v>1.0026556250000001</v>
      </c>
      <c r="N929" s="12">
        <f t="shared" ca="1" si="294"/>
        <v>1.052109999</v>
      </c>
      <c r="O929" s="18">
        <f t="shared" si="305"/>
        <v>0</v>
      </c>
      <c r="P929" s="14">
        <f t="shared" ca="1" si="295"/>
        <v>26054.999500000002</v>
      </c>
      <c r="Q929" s="21">
        <f t="shared" si="296"/>
        <v>0</v>
      </c>
      <c r="R929" s="14">
        <f t="shared" si="297"/>
        <v>0</v>
      </c>
      <c r="S929" s="4" t="str">
        <f t="shared" si="306"/>
        <v>A+J=</v>
      </c>
      <c r="T929" s="35">
        <f t="shared" si="307"/>
        <v>44851</v>
      </c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3">
        <f t="shared" si="298"/>
        <v>44681</v>
      </c>
      <c r="B930" s="73">
        <f t="shared" ca="1" si="308"/>
        <v>526295.50549999997</v>
      </c>
      <c r="C930" s="7">
        <f t="shared" si="299"/>
        <v>500000</v>
      </c>
      <c r="D930" s="13">
        <f ca="1">IF(A930&lt;$B$1,VLOOKUP(A930,[1]DI!$A$4:$B$15000,2,FALSE),0)</f>
        <v>0</v>
      </c>
      <c r="E930" s="14">
        <f t="shared" ca="1" si="291"/>
        <v>1</v>
      </c>
      <c r="F930" s="14">
        <f ca="1">(TRUNC(PRODUCT($E$12:$E929),16))</f>
        <v>1.11784892127533</v>
      </c>
      <c r="G930" s="14">
        <f t="shared" ca="1" si="300"/>
        <v>1.0648387450025101</v>
      </c>
      <c r="H930" s="14">
        <f t="shared" ca="1" si="292"/>
        <v>1.0497823500000001</v>
      </c>
      <c r="I930" s="13">
        <f t="shared" si="301"/>
        <v>5.0000000000000001E-3</v>
      </c>
      <c r="J930" s="35">
        <f t="shared" si="302"/>
        <v>44484</v>
      </c>
      <c r="K930" s="2">
        <f t="shared" si="303"/>
        <v>134</v>
      </c>
      <c r="L930" s="18">
        <f t="shared" si="304"/>
        <v>135</v>
      </c>
      <c r="M930" s="12">
        <f t="shared" si="293"/>
        <v>1.00267547</v>
      </c>
      <c r="N930" s="12">
        <f t="shared" ca="1" si="294"/>
        <v>1.0525910110000001</v>
      </c>
      <c r="O930" s="18">
        <f t="shared" si="305"/>
        <v>0</v>
      </c>
      <c r="P930" s="14">
        <f t="shared" ca="1" si="295"/>
        <v>26295.505499999999</v>
      </c>
      <c r="Q930" s="21">
        <f t="shared" si="296"/>
        <v>0</v>
      </c>
      <c r="R930" s="14">
        <f t="shared" si="297"/>
        <v>0</v>
      </c>
      <c r="S930" s="4" t="str">
        <f t="shared" si="306"/>
        <v>A+J=</v>
      </c>
      <c r="T930" s="35">
        <f t="shared" si="307"/>
        <v>44851</v>
      </c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3">
        <f t="shared" si="298"/>
        <v>44682</v>
      </c>
      <c r="B931" s="73">
        <f t="shared" ca="1" si="308"/>
        <v>526295.50549999997</v>
      </c>
      <c r="C931" s="7">
        <f t="shared" si="299"/>
        <v>500000</v>
      </c>
      <c r="D931" s="13">
        <f ca="1">IF(A931&lt;$B$1,VLOOKUP(A931,[1]DI!$A$4:$B$15000,2,FALSE),0)</f>
        <v>0</v>
      </c>
      <c r="E931" s="14">
        <f t="shared" ca="1" si="291"/>
        <v>1</v>
      </c>
      <c r="F931" s="14">
        <f ca="1">(TRUNC(PRODUCT($E$12:$E930),16))</f>
        <v>1.11784892127533</v>
      </c>
      <c r="G931" s="14">
        <f t="shared" ca="1" si="300"/>
        <v>1.0648387450025101</v>
      </c>
      <c r="H931" s="14">
        <f t="shared" ca="1" si="292"/>
        <v>1.0497823500000001</v>
      </c>
      <c r="I931" s="13">
        <f t="shared" si="301"/>
        <v>5.0000000000000001E-3</v>
      </c>
      <c r="J931" s="35">
        <f t="shared" si="302"/>
        <v>44484</v>
      </c>
      <c r="K931" s="2">
        <f t="shared" si="303"/>
        <v>134</v>
      </c>
      <c r="L931" s="18">
        <f t="shared" si="304"/>
        <v>135</v>
      </c>
      <c r="M931" s="12">
        <f t="shared" si="293"/>
        <v>1.00267547</v>
      </c>
      <c r="N931" s="12">
        <f t="shared" ca="1" si="294"/>
        <v>1.0525910110000001</v>
      </c>
      <c r="O931" s="18">
        <f t="shared" si="305"/>
        <v>0</v>
      </c>
      <c r="P931" s="14">
        <f t="shared" ca="1" si="295"/>
        <v>26295.505499999999</v>
      </c>
      <c r="Q931" s="21">
        <f t="shared" si="296"/>
        <v>0</v>
      </c>
      <c r="R931" s="14">
        <f t="shared" si="297"/>
        <v>0</v>
      </c>
      <c r="S931" s="4" t="str">
        <f t="shared" si="306"/>
        <v>A+J=</v>
      </c>
      <c r="T931" s="35">
        <f t="shared" si="307"/>
        <v>44851</v>
      </c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3">
        <f t="shared" si="298"/>
        <v>44683</v>
      </c>
      <c r="B932" s="73">
        <f t="shared" ca="1" si="308"/>
        <v>526295.50549999997</v>
      </c>
      <c r="C932" s="7">
        <f t="shared" si="299"/>
        <v>500000</v>
      </c>
      <c r="D932" s="13">
        <f ca="1">IF(A932&lt;$B$1,VLOOKUP(A932,[1]DI!$A$4:$B$15000,2,FALSE),0)</f>
        <v>0.11649999999999999</v>
      </c>
      <c r="E932" s="14">
        <f t="shared" ca="1" si="291"/>
        <v>1.0004373900000001</v>
      </c>
      <c r="F932" s="14">
        <f ca="1">(TRUNC(PRODUCT($E$12:$E931),16))</f>
        <v>1.11784892127533</v>
      </c>
      <c r="G932" s="14">
        <f t="shared" ca="1" si="300"/>
        <v>1.0648387450025101</v>
      </c>
      <c r="H932" s="14">
        <f t="shared" ca="1" si="292"/>
        <v>1.0497823500000001</v>
      </c>
      <c r="I932" s="13">
        <f t="shared" si="301"/>
        <v>5.0000000000000001E-3</v>
      </c>
      <c r="J932" s="35">
        <f t="shared" si="302"/>
        <v>44484</v>
      </c>
      <c r="K932" s="2">
        <f t="shared" si="303"/>
        <v>135</v>
      </c>
      <c r="L932" s="18">
        <f t="shared" si="304"/>
        <v>135</v>
      </c>
      <c r="M932" s="12">
        <f t="shared" si="293"/>
        <v>1.00267547</v>
      </c>
      <c r="N932" s="12">
        <f t="shared" ca="1" si="294"/>
        <v>1.0525910110000001</v>
      </c>
      <c r="O932" s="18">
        <f t="shared" si="305"/>
        <v>0</v>
      </c>
      <c r="P932" s="14">
        <f t="shared" ca="1" si="295"/>
        <v>26295.505499999999</v>
      </c>
      <c r="Q932" s="21">
        <f t="shared" si="296"/>
        <v>0</v>
      </c>
      <c r="R932" s="14">
        <f t="shared" si="297"/>
        <v>0</v>
      </c>
      <c r="S932" s="4" t="str">
        <f t="shared" si="306"/>
        <v>A+J=</v>
      </c>
      <c r="T932" s="35">
        <f t="shared" si="307"/>
        <v>44851</v>
      </c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3">
        <f t="shared" si="298"/>
        <v>44684</v>
      </c>
      <c r="B933" s="73">
        <f t="shared" ca="1" si="308"/>
        <v>526536.12600000005</v>
      </c>
      <c r="C933" s="7">
        <f t="shared" si="299"/>
        <v>500000</v>
      </c>
      <c r="D933" s="13">
        <f ca="1">IF(A933&lt;$B$1,VLOOKUP(A933,[1]DI!$A$4:$B$15000,2,FALSE),0)</f>
        <v>0.11649999999999999</v>
      </c>
      <c r="E933" s="14">
        <f t="shared" ca="1" si="291"/>
        <v>1.0004373900000001</v>
      </c>
      <c r="F933" s="14">
        <f ca="1">(TRUNC(PRODUCT($E$12:$E932),16))</f>
        <v>1.11833785721501</v>
      </c>
      <c r="G933" s="14">
        <f t="shared" ca="1" si="300"/>
        <v>1.0648387450025101</v>
      </c>
      <c r="H933" s="14">
        <f t="shared" ca="1" si="292"/>
        <v>1.0502415199999999</v>
      </c>
      <c r="I933" s="13">
        <f t="shared" si="301"/>
        <v>5.0000000000000001E-3</v>
      </c>
      <c r="J933" s="35">
        <f t="shared" si="302"/>
        <v>44484</v>
      </c>
      <c r="K933" s="2">
        <f t="shared" si="303"/>
        <v>136</v>
      </c>
      <c r="L933" s="18">
        <f t="shared" si="304"/>
        <v>136</v>
      </c>
      <c r="M933" s="12">
        <f t="shared" si="293"/>
        <v>1.002695315</v>
      </c>
      <c r="N933" s="12">
        <f t="shared" ca="1" si="294"/>
        <v>1.053072252</v>
      </c>
      <c r="O933" s="18">
        <f t="shared" si="305"/>
        <v>0</v>
      </c>
      <c r="P933" s="14">
        <f t="shared" ca="1" si="295"/>
        <v>26536.126</v>
      </c>
      <c r="Q933" s="21">
        <f t="shared" si="296"/>
        <v>0</v>
      </c>
      <c r="R933" s="14">
        <f t="shared" si="297"/>
        <v>0</v>
      </c>
      <c r="S933" s="4" t="str">
        <f t="shared" si="306"/>
        <v>A+J=</v>
      </c>
      <c r="T933" s="35">
        <f t="shared" si="307"/>
        <v>44851</v>
      </c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3">
        <f t="shared" si="298"/>
        <v>44685</v>
      </c>
      <c r="B934" s="73">
        <f t="shared" ca="1" si="308"/>
        <v>526776.85049999994</v>
      </c>
      <c r="C934" s="7">
        <f t="shared" si="299"/>
        <v>500000</v>
      </c>
      <c r="D934" s="13">
        <f ca="1">IF(A934&lt;$B$1,VLOOKUP(A934,[1]DI!$A$4:$B$15000,2,FALSE),0)</f>
        <v>0.11649999999999999</v>
      </c>
      <c r="E934" s="14">
        <f t="shared" ca="1" si="291"/>
        <v>1.0004373900000001</v>
      </c>
      <c r="F934" s="14">
        <f ca="1">(TRUNC(PRODUCT($E$12:$E933),16))</f>
        <v>1.1188270070103701</v>
      </c>
      <c r="G934" s="14">
        <f t="shared" ca="1" si="300"/>
        <v>1.0648387450025101</v>
      </c>
      <c r="H934" s="14">
        <f t="shared" ca="1" si="292"/>
        <v>1.0507008799999999</v>
      </c>
      <c r="I934" s="13">
        <f t="shared" si="301"/>
        <v>5.0000000000000001E-3</v>
      </c>
      <c r="J934" s="35">
        <f t="shared" si="302"/>
        <v>44484</v>
      </c>
      <c r="K934" s="2">
        <f t="shared" si="303"/>
        <v>137</v>
      </c>
      <c r="L934" s="18">
        <f t="shared" si="304"/>
        <v>137</v>
      </c>
      <c r="M934" s="12">
        <f t="shared" si="293"/>
        <v>1.0027151599999999</v>
      </c>
      <c r="N934" s="12">
        <f t="shared" ca="1" si="294"/>
        <v>1.053553701</v>
      </c>
      <c r="O934" s="18">
        <f t="shared" si="305"/>
        <v>0</v>
      </c>
      <c r="P934" s="14">
        <f t="shared" ca="1" si="295"/>
        <v>26776.8505</v>
      </c>
      <c r="Q934" s="21">
        <f t="shared" si="296"/>
        <v>0</v>
      </c>
      <c r="R934" s="14">
        <f t="shared" si="297"/>
        <v>0</v>
      </c>
      <c r="S934" s="4" t="str">
        <f t="shared" si="306"/>
        <v>A+J=</v>
      </c>
      <c r="T934" s="35">
        <f t="shared" si="307"/>
        <v>44851</v>
      </c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3">
        <f t="shared" si="298"/>
        <v>44686</v>
      </c>
      <c r="B935" s="73">
        <f t="shared" ca="1" si="308"/>
        <v>527017.68999999994</v>
      </c>
      <c r="C935" s="7">
        <f t="shared" si="299"/>
        <v>500000</v>
      </c>
      <c r="D935" s="13">
        <f ca="1">IF(A935&lt;$B$1,VLOOKUP(A935,[1]DI!$A$4:$B$15000,2,FALSE),0)</f>
        <v>0.1265</v>
      </c>
      <c r="E935" s="14">
        <f t="shared" ca="1" si="291"/>
        <v>1.0004727899999999</v>
      </c>
      <c r="F935" s="14">
        <f ca="1">(TRUNC(PRODUCT($E$12:$E934),16))</f>
        <v>1.11931637075497</v>
      </c>
      <c r="G935" s="14">
        <f t="shared" ca="1" si="300"/>
        <v>1.0648387450025101</v>
      </c>
      <c r="H935" s="14">
        <f t="shared" ca="1" si="292"/>
        <v>1.05116045</v>
      </c>
      <c r="I935" s="13">
        <f t="shared" si="301"/>
        <v>5.0000000000000001E-3</v>
      </c>
      <c r="J935" s="35">
        <f t="shared" si="302"/>
        <v>44484</v>
      </c>
      <c r="K935" s="2">
        <f t="shared" si="303"/>
        <v>138</v>
      </c>
      <c r="L935" s="18">
        <f t="shared" si="304"/>
        <v>138</v>
      </c>
      <c r="M935" s="12">
        <f t="shared" si="293"/>
        <v>1.002735006</v>
      </c>
      <c r="N935" s="12">
        <f t="shared" ca="1" si="294"/>
        <v>1.05403538</v>
      </c>
      <c r="O935" s="18">
        <f t="shared" si="305"/>
        <v>0</v>
      </c>
      <c r="P935" s="14">
        <f t="shared" ca="1" si="295"/>
        <v>27017.69</v>
      </c>
      <c r="Q935" s="21">
        <f t="shared" si="296"/>
        <v>0</v>
      </c>
      <c r="R935" s="14">
        <f t="shared" si="297"/>
        <v>0</v>
      </c>
      <c r="S935" s="4" t="str">
        <f t="shared" si="306"/>
        <v>A+J=</v>
      </c>
      <c r="T935" s="35">
        <f t="shared" si="307"/>
        <v>44851</v>
      </c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3">
        <f t="shared" si="298"/>
        <v>44687</v>
      </c>
      <c r="B936" s="73">
        <f t="shared" ca="1" si="308"/>
        <v>527277.2905</v>
      </c>
      <c r="C936" s="7">
        <f t="shared" si="299"/>
        <v>500000</v>
      </c>
      <c r="D936" s="13">
        <f ca="1">IF(A936&lt;$B$1,VLOOKUP(A936,[1]DI!$A$4:$B$15000,2,FALSE),0)</f>
        <v>0.1265</v>
      </c>
      <c r="E936" s="14">
        <f t="shared" ca="1" si="291"/>
        <v>1.0004727899999999</v>
      </c>
      <c r="F936" s="14">
        <f ca="1">(TRUNC(PRODUCT($E$12:$E935),16))</f>
        <v>1.1198455723419001</v>
      </c>
      <c r="G936" s="14">
        <f t="shared" ca="1" si="300"/>
        <v>1.0648387450025101</v>
      </c>
      <c r="H936" s="14">
        <f t="shared" ca="1" si="292"/>
        <v>1.05165742</v>
      </c>
      <c r="I936" s="13">
        <f t="shared" si="301"/>
        <v>5.0000000000000001E-3</v>
      </c>
      <c r="J936" s="35">
        <f t="shared" si="302"/>
        <v>44484</v>
      </c>
      <c r="K936" s="2">
        <f t="shared" si="303"/>
        <v>139</v>
      </c>
      <c r="L936" s="18">
        <f t="shared" si="304"/>
        <v>139</v>
      </c>
      <c r="M936" s="12">
        <f t="shared" si="293"/>
        <v>1.002754852</v>
      </c>
      <c r="N936" s="12">
        <f t="shared" ca="1" si="294"/>
        <v>1.0545545810000001</v>
      </c>
      <c r="O936" s="18">
        <f t="shared" si="305"/>
        <v>0</v>
      </c>
      <c r="P936" s="14">
        <f t="shared" ca="1" si="295"/>
        <v>27277.290499999999</v>
      </c>
      <c r="Q936" s="21">
        <f t="shared" si="296"/>
        <v>0</v>
      </c>
      <c r="R936" s="14">
        <f t="shared" si="297"/>
        <v>0</v>
      </c>
      <c r="S936" s="4" t="str">
        <f t="shared" si="306"/>
        <v>A+J=</v>
      </c>
      <c r="T936" s="35">
        <f t="shared" si="307"/>
        <v>44851</v>
      </c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3">
        <f t="shared" si="298"/>
        <v>44688</v>
      </c>
      <c r="B937" s="73">
        <f t="shared" ca="1" si="308"/>
        <v>527537.02599999995</v>
      </c>
      <c r="C937" s="7">
        <f t="shared" si="299"/>
        <v>500000</v>
      </c>
      <c r="D937" s="13">
        <f ca="1">IF(A937&lt;$B$1,VLOOKUP(A937,[1]DI!$A$4:$B$15000,2,FALSE),0)</f>
        <v>0</v>
      </c>
      <c r="E937" s="14">
        <f t="shared" ca="1" si="291"/>
        <v>1</v>
      </c>
      <c r="F937" s="14">
        <f ca="1">(TRUNC(PRODUCT($E$12:$E936),16))</f>
        <v>1.1203750241300501</v>
      </c>
      <c r="G937" s="14">
        <f t="shared" ca="1" si="300"/>
        <v>1.0648387450025101</v>
      </c>
      <c r="H937" s="14">
        <f t="shared" ca="1" si="292"/>
        <v>1.0521546399999999</v>
      </c>
      <c r="I937" s="13">
        <f t="shared" si="301"/>
        <v>5.0000000000000001E-3</v>
      </c>
      <c r="J937" s="35">
        <f t="shared" si="302"/>
        <v>44484</v>
      </c>
      <c r="K937" s="2">
        <f t="shared" si="303"/>
        <v>139</v>
      </c>
      <c r="L937" s="18">
        <f t="shared" si="304"/>
        <v>140</v>
      </c>
      <c r="M937" s="12">
        <f t="shared" si="293"/>
        <v>1.0027746989999999</v>
      </c>
      <c r="N937" s="12">
        <f t="shared" ca="1" si="294"/>
        <v>1.0550740519999999</v>
      </c>
      <c r="O937" s="18">
        <f t="shared" si="305"/>
        <v>0</v>
      </c>
      <c r="P937" s="14">
        <f t="shared" ca="1" si="295"/>
        <v>27537.026000000002</v>
      </c>
      <c r="Q937" s="21">
        <f t="shared" si="296"/>
        <v>0</v>
      </c>
      <c r="R937" s="14">
        <f t="shared" si="297"/>
        <v>0</v>
      </c>
      <c r="S937" s="4" t="str">
        <f t="shared" si="306"/>
        <v>A+J=</v>
      </c>
      <c r="T937" s="35">
        <f t="shared" si="307"/>
        <v>44851</v>
      </c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3">
        <f t="shared" si="298"/>
        <v>44689</v>
      </c>
      <c r="B938" s="73">
        <f t="shared" ca="1" si="308"/>
        <v>527537.02599999995</v>
      </c>
      <c r="C938" s="7">
        <f t="shared" si="299"/>
        <v>500000</v>
      </c>
      <c r="D938" s="13">
        <f ca="1">IF(A938&lt;$B$1,VLOOKUP(A938,[1]DI!$A$4:$B$15000,2,FALSE),0)</f>
        <v>0</v>
      </c>
      <c r="E938" s="14">
        <f t="shared" ca="1" si="291"/>
        <v>1</v>
      </c>
      <c r="F938" s="14">
        <f ca="1">(TRUNC(PRODUCT($E$12:$E937),16))</f>
        <v>1.1203750241300501</v>
      </c>
      <c r="G938" s="14">
        <f t="shared" ca="1" si="300"/>
        <v>1.0648387450025101</v>
      </c>
      <c r="H938" s="14">
        <f t="shared" ca="1" si="292"/>
        <v>1.0521546399999999</v>
      </c>
      <c r="I938" s="13">
        <f t="shared" si="301"/>
        <v>5.0000000000000001E-3</v>
      </c>
      <c r="J938" s="35">
        <f t="shared" si="302"/>
        <v>44484</v>
      </c>
      <c r="K938" s="2">
        <f t="shared" si="303"/>
        <v>139</v>
      </c>
      <c r="L938" s="18">
        <f t="shared" si="304"/>
        <v>140</v>
      </c>
      <c r="M938" s="12">
        <f t="shared" si="293"/>
        <v>1.0027746989999999</v>
      </c>
      <c r="N938" s="12">
        <f t="shared" ca="1" si="294"/>
        <v>1.0550740519999999</v>
      </c>
      <c r="O938" s="18">
        <f t="shared" si="305"/>
        <v>0</v>
      </c>
      <c r="P938" s="14">
        <f t="shared" ca="1" si="295"/>
        <v>27537.026000000002</v>
      </c>
      <c r="Q938" s="21">
        <f t="shared" si="296"/>
        <v>0</v>
      </c>
      <c r="R938" s="14">
        <f t="shared" si="297"/>
        <v>0</v>
      </c>
      <c r="S938" s="4" t="str">
        <f t="shared" si="306"/>
        <v>A+J=</v>
      </c>
      <c r="T938" s="35">
        <f t="shared" si="307"/>
        <v>44851</v>
      </c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3">
        <f t="shared" si="298"/>
        <v>44690</v>
      </c>
      <c r="B939" s="73">
        <f t="shared" ca="1" si="308"/>
        <v>527537.02599999995</v>
      </c>
      <c r="C939" s="7">
        <f t="shared" si="299"/>
        <v>500000</v>
      </c>
      <c r="D939" s="13">
        <f ca="1">IF(A939&lt;$B$1,VLOOKUP(A939,[1]DI!$A$4:$B$15000,2,FALSE),0)</f>
        <v>0.1265</v>
      </c>
      <c r="E939" s="14">
        <f t="shared" ca="1" si="291"/>
        <v>1.0004727899999999</v>
      </c>
      <c r="F939" s="14">
        <f ca="1">(TRUNC(PRODUCT($E$12:$E938),16))</f>
        <v>1.1203750241300501</v>
      </c>
      <c r="G939" s="14">
        <f t="shared" ca="1" si="300"/>
        <v>1.0648387450025101</v>
      </c>
      <c r="H939" s="14">
        <f t="shared" ca="1" si="292"/>
        <v>1.0521546399999999</v>
      </c>
      <c r="I939" s="13">
        <f t="shared" si="301"/>
        <v>5.0000000000000001E-3</v>
      </c>
      <c r="J939" s="35">
        <f t="shared" si="302"/>
        <v>44484</v>
      </c>
      <c r="K939" s="2">
        <f t="shared" si="303"/>
        <v>140</v>
      </c>
      <c r="L939" s="18">
        <f t="shared" si="304"/>
        <v>140</v>
      </c>
      <c r="M939" s="12">
        <f t="shared" si="293"/>
        <v>1.0027746989999999</v>
      </c>
      <c r="N939" s="12">
        <f t="shared" ca="1" si="294"/>
        <v>1.0550740519999999</v>
      </c>
      <c r="O939" s="18">
        <f t="shared" si="305"/>
        <v>0</v>
      </c>
      <c r="P939" s="14">
        <f t="shared" ca="1" si="295"/>
        <v>27537.026000000002</v>
      </c>
      <c r="Q939" s="21">
        <f t="shared" si="296"/>
        <v>0</v>
      </c>
      <c r="R939" s="14">
        <f t="shared" si="297"/>
        <v>0</v>
      </c>
      <c r="S939" s="4" t="str">
        <f t="shared" si="306"/>
        <v>A+J=</v>
      </c>
      <c r="T939" s="35">
        <f t="shared" si="307"/>
        <v>44851</v>
      </c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3">
        <f t="shared" si="298"/>
        <v>44691</v>
      </c>
      <c r="B940" s="73">
        <f t="shared" ca="1" si="308"/>
        <v>527796.88749999995</v>
      </c>
      <c r="C940" s="7">
        <f t="shared" si="299"/>
        <v>500000</v>
      </c>
      <c r="D940" s="13">
        <f ca="1">IF(A940&lt;$B$1,VLOOKUP(A940,[1]DI!$A$4:$B$15000,2,FALSE),0)</f>
        <v>0.1265</v>
      </c>
      <c r="E940" s="14">
        <f t="shared" ca="1" si="291"/>
        <v>1.0004727899999999</v>
      </c>
      <c r="F940" s="14">
        <f ca="1">(TRUNC(PRODUCT($E$12:$E939),16))</f>
        <v>1.1209047262377101</v>
      </c>
      <c r="G940" s="14">
        <f t="shared" ca="1" si="300"/>
        <v>1.0648387450025101</v>
      </c>
      <c r="H940" s="14">
        <f t="shared" ca="1" si="292"/>
        <v>1.05265209</v>
      </c>
      <c r="I940" s="13">
        <f t="shared" si="301"/>
        <v>5.0000000000000001E-3</v>
      </c>
      <c r="J940" s="35">
        <f t="shared" si="302"/>
        <v>44484</v>
      </c>
      <c r="K940" s="2">
        <f t="shared" si="303"/>
        <v>141</v>
      </c>
      <c r="L940" s="18">
        <f t="shared" si="304"/>
        <v>141</v>
      </c>
      <c r="M940" s="12">
        <f t="shared" si="293"/>
        <v>1.0027945460000001</v>
      </c>
      <c r="N940" s="12">
        <f t="shared" ca="1" si="294"/>
        <v>1.055593775</v>
      </c>
      <c r="O940" s="18">
        <f t="shared" si="305"/>
        <v>0</v>
      </c>
      <c r="P940" s="14">
        <f t="shared" ca="1" si="295"/>
        <v>27796.887500000001</v>
      </c>
      <c r="Q940" s="21">
        <f t="shared" si="296"/>
        <v>0</v>
      </c>
      <c r="R940" s="14">
        <f t="shared" si="297"/>
        <v>0</v>
      </c>
      <c r="S940" s="4" t="str">
        <f t="shared" si="306"/>
        <v>A+J=</v>
      </c>
      <c r="T940" s="35">
        <f t="shared" si="307"/>
        <v>44851</v>
      </c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3">
        <f t="shared" si="298"/>
        <v>44692</v>
      </c>
      <c r="B941" s="73">
        <f t="shared" ca="1" si="308"/>
        <v>528056.87349999999</v>
      </c>
      <c r="C941" s="7">
        <f t="shared" si="299"/>
        <v>500000</v>
      </c>
      <c r="D941" s="13">
        <f ca="1">IF(A941&lt;$B$1,VLOOKUP(A941,[1]DI!$A$4:$B$15000,2,FALSE),0)</f>
        <v>0.1265</v>
      </c>
      <c r="E941" s="14">
        <f t="shared" ca="1" si="291"/>
        <v>1.0004727899999999</v>
      </c>
      <c r="F941" s="14">
        <f ca="1">(TRUNC(PRODUCT($E$12:$E940),16))</f>
        <v>1.1214346787832199</v>
      </c>
      <c r="G941" s="14">
        <f t="shared" ca="1" si="300"/>
        <v>1.0648387450025101</v>
      </c>
      <c r="H941" s="14">
        <f t="shared" ca="1" si="292"/>
        <v>1.0531497700000001</v>
      </c>
      <c r="I941" s="13">
        <f t="shared" si="301"/>
        <v>5.0000000000000001E-3</v>
      </c>
      <c r="J941" s="35">
        <f t="shared" si="302"/>
        <v>44484</v>
      </c>
      <c r="K941" s="2">
        <f t="shared" si="303"/>
        <v>142</v>
      </c>
      <c r="L941" s="18">
        <f t="shared" si="304"/>
        <v>142</v>
      </c>
      <c r="M941" s="12">
        <f t="shared" si="293"/>
        <v>1.002814393</v>
      </c>
      <c r="N941" s="12">
        <f t="shared" ca="1" si="294"/>
        <v>1.0561137469999999</v>
      </c>
      <c r="O941" s="18">
        <f t="shared" si="305"/>
        <v>0</v>
      </c>
      <c r="P941" s="14">
        <f t="shared" ca="1" si="295"/>
        <v>28056.873500000002</v>
      </c>
      <c r="Q941" s="21">
        <f t="shared" si="296"/>
        <v>0</v>
      </c>
      <c r="R941" s="14">
        <f t="shared" si="297"/>
        <v>0</v>
      </c>
      <c r="S941" s="4" t="str">
        <f t="shared" si="306"/>
        <v>A+J=</v>
      </c>
      <c r="T941" s="35">
        <f t="shared" si="307"/>
        <v>44851</v>
      </c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3">
        <f t="shared" si="298"/>
        <v>44693</v>
      </c>
      <c r="B942" s="73">
        <f t="shared" ca="1" si="308"/>
        <v>528316.99049999996</v>
      </c>
      <c r="C942" s="7">
        <f t="shared" si="299"/>
        <v>500000</v>
      </c>
      <c r="D942" s="13">
        <f ca="1">IF(A942&lt;$B$1,VLOOKUP(A942,[1]DI!$A$4:$B$15000,2,FALSE),0)</f>
        <v>0.1265</v>
      </c>
      <c r="E942" s="14">
        <f t="shared" ca="1" si="291"/>
        <v>1.0004727899999999</v>
      </c>
      <c r="F942" s="14">
        <f ca="1">(TRUNC(PRODUCT($E$12:$E941),16))</f>
        <v>1.1219648818850101</v>
      </c>
      <c r="G942" s="14">
        <f t="shared" ca="1" si="300"/>
        <v>1.0648387450025101</v>
      </c>
      <c r="H942" s="14">
        <f t="shared" ca="1" si="292"/>
        <v>1.05364769</v>
      </c>
      <c r="I942" s="13">
        <f t="shared" si="301"/>
        <v>5.0000000000000001E-3</v>
      </c>
      <c r="J942" s="35">
        <f t="shared" si="302"/>
        <v>44484</v>
      </c>
      <c r="K942" s="2">
        <f t="shared" si="303"/>
        <v>143</v>
      </c>
      <c r="L942" s="18">
        <f t="shared" si="304"/>
        <v>143</v>
      </c>
      <c r="M942" s="12">
        <f t="shared" si="293"/>
        <v>1.002834241</v>
      </c>
      <c r="N942" s="12">
        <f t="shared" ca="1" si="294"/>
        <v>1.0566339810000001</v>
      </c>
      <c r="O942" s="18">
        <f t="shared" si="305"/>
        <v>0</v>
      </c>
      <c r="P942" s="14">
        <f t="shared" ca="1" si="295"/>
        <v>28316.9905</v>
      </c>
      <c r="Q942" s="21">
        <f t="shared" si="296"/>
        <v>0</v>
      </c>
      <c r="R942" s="14">
        <f t="shared" si="297"/>
        <v>0</v>
      </c>
      <c r="S942" s="4" t="str">
        <f t="shared" si="306"/>
        <v>A+J=</v>
      </c>
      <c r="T942" s="35">
        <f t="shared" si="307"/>
        <v>44851</v>
      </c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3">
        <f t="shared" si="298"/>
        <v>44694</v>
      </c>
      <c r="B943" s="73">
        <f t="shared" ca="1" si="308"/>
        <v>528577.23300000001</v>
      </c>
      <c r="C943" s="7">
        <f t="shared" si="299"/>
        <v>500000</v>
      </c>
      <c r="D943" s="13">
        <f ca="1">IF(A943&lt;$B$1,VLOOKUP(A943,[1]DI!$A$4:$B$15000,2,FALSE),0)</f>
        <v>0.1265</v>
      </c>
      <c r="E943" s="14">
        <f t="shared" ca="1" si="291"/>
        <v>1.0004727899999999</v>
      </c>
      <c r="F943" s="14">
        <f ca="1">(TRUNC(PRODUCT($E$12:$E942),16))</f>
        <v>1.1224953356615099</v>
      </c>
      <c r="G943" s="14">
        <f t="shared" ca="1" si="300"/>
        <v>1.0648387450025101</v>
      </c>
      <c r="H943" s="14">
        <f t="shared" ca="1" si="292"/>
        <v>1.0541458399999999</v>
      </c>
      <c r="I943" s="13">
        <f t="shared" si="301"/>
        <v>5.0000000000000001E-3</v>
      </c>
      <c r="J943" s="35">
        <f t="shared" si="302"/>
        <v>44484</v>
      </c>
      <c r="K943" s="2">
        <f t="shared" si="303"/>
        <v>144</v>
      </c>
      <c r="L943" s="18">
        <f t="shared" si="304"/>
        <v>144</v>
      </c>
      <c r="M943" s="12">
        <f t="shared" si="293"/>
        <v>1.0028540889999999</v>
      </c>
      <c r="N943" s="12">
        <f t="shared" ca="1" si="294"/>
        <v>1.0571544660000001</v>
      </c>
      <c r="O943" s="18">
        <f t="shared" si="305"/>
        <v>0</v>
      </c>
      <c r="P943" s="14">
        <f t="shared" ca="1" si="295"/>
        <v>28577.233</v>
      </c>
      <c r="Q943" s="21">
        <f t="shared" si="296"/>
        <v>0</v>
      </c>
      <c r="R943" s="14">
        <f t="shared" si="297"/>
        <v>0</v>
      </c>
      <c r="S943" s="4" t="str">
        <f t="shared" si="306"/>
        <v>A+J=</v>
      </c>
      <c r="T943" s="35">
        <f t="shared" si="307"/>
        <v>44851</v>
      </c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3">
        <f t="shared" si="298"/>
        <v>44695</v>
      </c>
      <c r="B944" s="73">
        <f t="shared" ca="1" si="308"/>
        <v>528837.60549999995</v>
      </c>
      <c r="C944" s="7">
        <f t="shared" si="299"/>
        <v>500000</v>
      </c>
      <c r="D944" s="13">
        <f ca="1">IF(A944&lt;$B$1,VLOOKUP(A944,[1]DI!$A$4:$B$15000,2,FALSE),0)</f>
        <v>0</v>
      </c>
      <c r="E944" s="14">
        <f t="shared" ca="1" si="291"/>
        <v>1</v>
      </c>
      <c r="F944" s="14">
        <f ca="1">(TRUNC(PRODUCT($E$12:$E943),16))</f>
        <v>1.12302604023126</v>
      </c>
      <c r="G944" s="14">
        <f t="shared" ca="1" si="300"/>
        <v>1.0648387450025101</v>
      </c>
      <c r="H944" s="14">
        <f t="shared" ca="1" si="292"/>
        <v>1.0546442300000001</v>
      </c>
      <c r="I944" s="13">
        <f t="shared" si="301"/>
        <v>5.0000000000000001E-3</v>
      </c>
      <c r="J944" s="35">
        <f t="shared" si="302"/>
        <v>44484</v>
      </c>
      <c r="K944" s="2">
        <f t="shared" si="303"/>
        <v>144</v>
      </c>
      <c r="L944" s="18">
        <f t="shared" si="304"/>
        <v>145</v>
      </c>
      <c r="M944" s="12">
        <f t="shared" si="293"/>
        <v>1.0028739369999999</v>
      </c>
      <c r="N944" s="12">
        <f t="shared" ca="1" si="294"/>
        <v>1.0576752110000001</v>
      </c>
      <c r="O944" s="18">
        <f t="shared" si="305"/>
        <v>0</v>
      </c>
      <c r="P944" s="14">
        <f t="shared" ca="1" si="295"/>
        <v>28837.605500000001</v>
      </c>
      <c r="Q944" s="21">
        <f t="shared" si="296"/>
        <v>0</v>
      </c>
      <c r="R944" s="14">
        <f t="shared" si="297"/>
        <v>0</v>
      </c>
      <c r="S944" s="4" t="str">
        <f t="shared" si="306"/>
        <v>A+J=</v>
      </c>
      <c r="T944" s="35">
        <f t="shared" si="307"/>
        <v>44851</v>
      </c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3">
        <f t="shared" si="298"/>
        <v>44696</v>
      </c>
      <c r="B945" s="73">
        <f t="shared" ca="1" si="308"/>
        <v>528837.60549999995</v>
      </c>
      <c r="C945" s="7">
        <f t="shared" si="299"/>
        <v>500000</v>
      </c>
      <c r="D945" s="13">
        <f ca="1">IF(A945&lt;$B$1,VLOOKUP(A945,[1]DI!$A$4:$B$15000,2,FALSE),0)</f>
        <v>0</v>
      </c>
      <c r="E945" s="14">
        <f t="shared" ca="1" si="291"/>
        <v>1</v>
      </c>
      <c r="F945" s="14">
        <f ca="1">(TRUNC(PRODUCT($E$12:$E944),16))</f>
        <v>1.12302604023126</v>
      </c>
      <c r="G945" s="14">
        <f t="shared" ca="1" si="300"/>
        <v>1.0648387450025101</v>
      </c>
      <c r="H945" s="14">
        <f t="shared" ca="1" si="292"/>
        <v>1.0546442300000001</v>
      </c>
      <c r="I945" s="13">
        <f t="shared" si="301"/>
        <v>5.0000000000000001E-3</v>
      </c>
      <c r="J945" s="35">
        <f t="shared" si="302"/>
        <v>44484</v>
      </c>
      <c r="K945" s="2">
        <f t="shared" si="303"/>
        <v>144</v>
      </c>
      <c r="L945" s="18">
        <f t="shared" si="304"/>
        <v>145</v>
      </c>
      <c r="M945" s="12">
        <f t="shared" si="293"/>
        <v>1.0028739369999999</v>
      </c>
      <c r="N945" s="12">
        <f t="shared" ca="1" si="294"/>
        <v>1.0576752110000001</v>
      </c>
      <c r="O945" s="18">
        <f t="shared" si="305"/>
        <v>0</v>
      </c>
      <c r="P945" s="14">
        <f t="shared" ca="1" si="295"/>
        <v>28837.605500000001</v>
      </c>
      <c r="Q945" s="21">
        <f t="shared" si="296"/>
        <v>0</v>
      </c>
      <c r="R945" s="14">
        <f t="shared" si="297"/>
        <v>0</v>
      </c>
      <c r="S945" s="4" t="str">
        <f t="shared" si="306"/>
        <v>A+J=</v>
      </c>
      <c r="T945" s="35">
        <f t="shared" si="307"/>
        <v>44851</v>
      </c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3">
        <f t="shared" si="298"/>
        <v>44697</v>
      </c>
      <c r="B946" s="73">
        <f t="shared" ca="1" si="308"/>
        <v>528837.60549999995</v>
      </c>
      <c r="C946" s="7">
        <f t="shared" si="299"/>
        <v>500000</v>
      </c>
      <c r="D946" s="13">
        <f ca="1">IF(A946&lt;$B$1,VLOOKUP(A946,[1]DI!$A$4:$B$15000,2,FALSE),0)</f>
        <v>0.1265</v>
      </c>
      <c r="E946" s="14">
        <f t="shared" ca="1" si="291"/>
        <v>1.0004727899999999</v>
      </c>
      <c r="F946" s="14">
        <f ca="1">(TRUNC(PRODUCT($E$12:$E945),16))</f>
        <v>1.12302604023126</v>
      </c>
      <c r="G946" s="14">
        <f t="shared" ca="1" si="300"/>
        <v>1.0648387450025101</v>
      </c>
      <c r="H946" s="14">
        <f t="shared" ca="1" si="292"/>
        <v>1.0546442300000001</v>
      </c>
      <c r="I946" s="13">
        <f t="shared" si="301"/>
        <v>5.0000000000000001E-3</v>
      </c>
      <c r="J946" s="35">
        <f t="shared" si="302"/>
        <v>44484</v>
      </c>
      <c r="K946" s="2">
        <f t="shared" si="303"/>
        <v>145</v>
      </c>
      <c r="L946" s="18">
        <f t="shared" si="304"/>
        <v>145</v>
      </c>
      <c r="M946" s="12">
        <f t="shared" si="293"/>
        <v>1.0028739369999999</v>
      </c>
      <c r="N946" s="12">
        <f t="shared" ca="1" si="294"/>
        <v>1.0576752110000001</v>
      </c>
      <c r="O946" s="18">
        <f t="shared" si="305"/>
        <v>0</v>
      </c>
      <c r="P946" s="14">
        <f t="shared" ca="1" si="295"/>
        <v>28837.605500000001</v>
      </c>
      <c r="Q946" s="21">
        <f t="shared" si="296"/>
        <v>0</v>
      </c>
      <c r="R946" s="14">
        <f t="shared" si="297"/>
        <v>0</v>
      </c>
      <c r="S946" s="4" t="str">
        <f t="shared" si="306"/>
        <v>A+J=</v>
      </c>
      <c r="T946" s="35">
        <f t="shared" si="307"/>
        <v>44851</v>
      </c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3">
        <f t="shared" si="298"/>
        <v>44698</v>
      </c>
      <c r="B947" s="73">
        <f t="shared" ca="1" si="308"/>
        <v>529098.10900000005</v>
      </c>
      <c r="C947" s="7">
        <f t="shared" si="299"/>
        <v>500000</v>
      </c>
      <c r="D947" s="13">
        <f ca="1">IF(A947&lt;$B$1,VLOOKUP(A947,[1]DI!$A$4:$B$15000,2,FALSE),0)</f>
        <v>0.1265</v>
      </c>
      <c r="E947" s="14">
        <f t="shared" ca="1" si="291"/>
        <v>1.0004727899999999</v>
      </c>
      <c r="F947" s="14">
        <f ca="1">(TRUNC(PRODUCT($E$12:$E946),16))</f>
        <v>1.12355699571282</v>
      </c>
      <c r="G947" s="14">
        <f t="shared" ca="1" si="300"/>
        <v>1.0648387450025101</v>
      </c>
      <c r="H947" s="14">
        <f t="shared" ca="1" si="292"/>
        <v>1.0551428599999999</v>
      </c>
      <c r="I947" s="13">
        <f t="shared" si="301"/>
        <v>5.0000000000000001E-3</v>
      </c>
      <c r="J947" s="35">
        <f t="shared" si="302"/>
        <v>44484</v>
      </c>
      <c r="K947" s="2">
        <f t="shared" si="303"/>
        <v>146</v>
      </c>
      <c r="L947" s="18">
        <f t="shared" si="304"/>
        <v>146</v>
      </c>
      <c r="M947" s="12">
        <f t="shared" si="293"/>
        <v>1.002893786</v>
      </c>
      <c r="N947" s="12">
        <f t="shared" ca="1" si="294"/>
        <v>1.058196218</v>
      </c>
      <c r="O947" s="18">
        <f t="shared" si="305"/>
        <v>0</v>
      </c>
      <c r="P947" s="14">
        <f t="shared" ca="1" si="295"/>
        <v>29098.109</v>
      </c>
      <c r="Q947" s="21">
        <f t="shared" si="296"/>
        <v>0</v>
      </c>
      <c r="R947" s="14">
        <f t="shared" si="297"/>
        <v>0</v>
      </c>
      <c r="S947" s="4" t="str">
        <f t="shared" si="306"/>
        <v>A+J=</v>
      </c>
      <c r="T947" s="35">
        <f t="shared" si="307"/>
        <v>44851</v>
      </c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3">
        <f t="shared" si="298"/>
        <v>44699</v>
      </c>
      <c r="B948" s="73">
        <f t="shared" ca="1" si="308"/>
        <v>529358.73800000001</v>
      </c>
      <c r="C948" s="7">
        <f t="shared" si="299"/>
        <v>500000</v>
      </c>
      <c r="D948" s="13">
        <f ca="1">IF(A948&lt;$B$1,VLOOKUP(A948,[1]DI!$A$4:$B$15000,2,FALSE),0)</f>
        <v>0.1265</v>
      </c>
      <c r="E948" s="14">
        <f t="shared" ca="1" si="291"/>
        <v>1.0004727899999999</v>
      </c>
      <c r="F948" s="14">
        <f ca="1">(TRUNC(PRODUCT($E$12:$E947),16))</f>
        <v>1.12408820222482</v>
      </c>
      <c r="G948" s="14">
        <f t="shared" ca="1" si="300"/>
        <v>1.0648387450025101</v>
      </c>
      <c r="H948" s="14">
        <f t="shared" ca="1" si="292"/>
        <v>1.0556417199999999</v>
      </c>
      <c r="I948" s="13">
        <f t="shared" si="301"/>
        <v>5.0000000000000001E-3</v>
      </c>
      <c r="J948" s="35">
        <f t="shared" si="302"/>
        <v>44484</v>
      </c>
      <c r="K948" s="2">
        <f t="shared" si="303"/>
        <v>147</v>
      </c>
      <c r="L948" s="18">
        <f t="shared" si="304"/>
        <v>147</v>
      </c>
      <c r="M948" s="12">
        <f t="shared" si="293"/>
        <v>1.0029136359999999</v>
      </c>
      <c r="N948" s="12">
        <f t="shared" ca="1" si="294"/>
        <v>1.058717476</v>
      </c>
      <c r="O948" s="18">
        <f t="shared" si="305"/>
        <v>0</v>
      </c>
      <c r="P948" s="14">
        <f t="shared" ca="1" si="295"/>
        <v>29358.738000000001</v>
      </c>
      <c r="Q948" s="21">
        <f t="shared" si="296"/>
        <v>0</v>
      </c>
      <c r="R948" s="14">
        <f t="shared" si="297"/>
        <v>0</v>
      </c>
      <c r="S948" s="4" t="str">
        <f t="shared" si="306"/>
        <v>A+J=</v>
      </c>
      <c r="T948" s="35">
        <f t="shared" si="307"/>
        <v>44851</v>
      </c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3">
        <f t="shared" si="298"/>
        <v>44700</v>
      </c>
      <c r="B949" s="73">
        <f t="shared" ca="1" si="308"/>
        <v>529619.4915</v>
      </c>
      <c r="C949" s="7">
        <f t="shared" si="299"/>
        <v>500000</v>
      </c>
      <c r="D949" s="13">
        <f ca="1">IF(A949&lt;$B$1,VLOOKUP(A949,[1]DI!$A$4:$B$15000,2,FALSE),0)</f>
        <v>0.1265</v>
      </c>
      <c r="E949" s="14">
        <f t="shared" ca="1" si="291"/>
        <v>1.0004727899999999</v>
      </c>
      <c r="F949" s="14">
        <f ca="1">(TRUNC(PRODUCT($E$12:$E948),16))</f>
        <v>1.1246196598859499</v>
      </c>
      <c r="G949" s="14">
        <f t="shared" ca="1" si="300"/>
        <v>1.0648387450025101</v>
      </c>
      <c r="H949" s="14">
        <f t="shared" ca="1" si="292"/>
        <v>1.05614081</v>
      </c>
      <c r="I949" s="13">
        <f t="shared" si="301"/>
        <v>5.0000000000000001E-3</v>
      </c>
      <c r="J949" s="35">
        <f t="shared" si="302"/>
        <v>44484</v>
      </c>
      <c r="K949" s="2">
        <f t="shared" si="303"/>
        <v>148</v>
      </c>
      <c r="L949" s="18">
        <f t="shared" si="304"/>
        <v>148</v>
      </c>
      <c r="M949" s="12">
        <f t="shared" si="293"/>
        <v>1.002933485</v>
      </c>
      <c r="N949" s="12">
        <f t="shared" ca="1" si="294"/>
        <v>1.059238983</v>
      </c>
      <c r="O949" s="18">
        <f t="shared" si="305"/>
        <v>0</v>
      </c>
      <c r="P949" s="14">
        <f t="shared" ca="1" si="295"/>
        <v>29619.4915</v>
      </c>
      <c r="Q949" s="21">
        <f t="shared" si="296"/>
        <v>0</v>
      </c>
      <c r="R949" s="14">
        <f t="shared" si="297"/>
        <v>0</v>
      </c>
      <c r="S949" s="4" t="str">
        <f t="shared" si="306"/>
        <v>A+J=</v>
      </c>
      <c r="T949" s="35">
        <f t="shared" si="307"/>
        <v>44851</v>
      </c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3">
        <f t="shared" si="298"/>
        <v>44701</v>
      </c>
      <c r="B950" s="73">
        <f t="shared" ca="1" si="308"/>
        <v>529880.38100000005</v>
      </c>
      <c r="C950" s="7">
        <f t="shared" si="299"/>
        <v>500000</v>
      </c>
      <c r="D950" s="13">
        <f ca="1">IF(A950&lt;$B$1,VLOOKUP(A950,[1]DI!$A$4:$B$15000,2,FALSE),0)</f>
        <v>0.1265</v>
      </c>
      <c r="E950" s="14">
        <f t="shared" ca="1" si="291"/>
        <v>1.0004727899999999</v>
      </c>
      <c r="F950" s="14">
        <f ca="1">(TRUNC(PRODUCT($E$12:$E949),16))</f>
        <v>1.1251513688149499</v>
      </c>
      <c r="G950" s="14">
        <f t="shared" ca="1" si="300"/>
        <v>1.0648387450025101</v>
      </c>
      <c r="H950" s="14">
        <f t="shared" ca="1" si="292"/>
        <v>1.05664015</v>
      </c>
      <c r="I950" s="13">
        <f t="shared" si="301"/>
        <v>5.0000000000000001E-3</v>
      </c>
      <c r="J950" s="35">
        <f t="shared" si="302"/>
        <v>44484</v>
      </c>
      <c r="K950" s="2">
        <f t="shared" si="303"/>
        <v>149</v>
      </c>
      <c r="L950" s="18">
        <f t="shared" si="304"/>
        <v>149</v>
      </c>
      <c r="M950" s="12">
        <f t="shared" si="293"/>
        <v>1.0029533349999999</v>
      </c>
      <c r="N950" s="12">
        <f t="shared" ca="1" si="294"/>
        <v>1.059760762</v>
      </c>
      <c r="O950" s="18">
        <f t="shared" si="305"/>
        <v>0</v>
      </c>
      <c r="P950" s="14">
        <f t="shared" ca="1" si="295"/>
        <v>29880.381000000001</v>
      </c>
      <c r="Q950" s="21">
        <f t="shared" si="296"/>
        <v>0</v>
      </c>
      <c r="R950" s="14">
        <f t="shared" si="297"/>
        <v>0</v>
      </c>
      <c r="S950" s="4" t="str">
        <f t="shared" si="306"/>
        <v>A+J=</v>
      </c>
      <c r="T950" s="35">
        <f t="shared" si="307"/>
        <v>44851</v>
      </c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3">
        <f t="shared" si="298"/>
        <v>44702</v>
      </c>
      <c r="B951" s="73">
        <f t="shared" ca="1" si="308"/>
        <v>530141.39650000003</v>
      </c>
      <c r="C951" s="7">
        <f t="shared" si="299"/>
        <v>500000</v>
      </c>
      <c r="D951" s="13">
        <f ca="1">IF(A951&lt;$B$1,VLOOKUP(A951,[1]DI!$A$4:$B$15000,2,FALSE),0)</f>
        <v>0</v>
      </c>
      <c r="E951" s="14">
        <f t="shared" ca="1" si="291"/>
        <v>1</v>
      </c>
      <c r="F951" s="14">
        <f ca="1">(TRUNC(PRODUCT($E$12:$E950),16))</f>
        <v>1.1256833291306101</v>
      </c>
      <c r="G951" s="14">
        <f t="shared" ca="1" si="300"/>
        <v>1.0648387450025101</v>
      </c>
      <c r="H951" s="14">
        <f t="shared" ca="1" si="292"/>
        <v>1.0571397199999999</v>
      </c>
      <c r="I951" s="13">
        <f t="shared" si="301"/>
        <v>5.0000000000000001E-3</v>
      </c>
      <c r="J951" s="35">
        <f t="shared" si="302"/>
        <v>44484</v>
      </c>
      <c r="K951" s="2">
        <f t="shared" si="303"/>
        <v>149</v>
      </c>
      <c r="L951" s="18">
        <f t="shared" si="304"/>
        <v>150</v>
      </c>
      <c r="M951" s="12">
        <f t="shared" si="293"/>
        <v>1.002973186</v>
      </c>
      <c r="N951" s="12">
        <f t="shared" ca="1" si="294"/>
        <v>1.0602827930000001</v>
      </c>
      <c r="O951" s="18">
        <f t="shared" si="305"/>
        <v>0</v>
      </c>
      <c r="P951" s="14">
        <f t="shared" ca="1" si="295"/>
        <v>30141.396499999999</v>
      </c>
      <c r="Q951" s="21">
        <f t="shared" si="296"/>
        <v>0</v>
      </c>
      <c r="R951" s="14">
        <f t="shared" si="297"/>
        <v>0</v>
      </c>
      <c r="S951" s="4" t="str">
        <f t="shared" si="306"/>
        <v>A+J=</v>
      </c>
      <c r="T951" s="35">
        <f t="shared" si="307"/>
        <v>44851</v>
      </c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3">
        <f t="shared" si="298"/>
        <v>44703</v>
      </c>
      <c r="B952" s="73">
        <f t="shared" ca="1" si="308"/>
        <v>530141.39650000003</v>
      </c>
      <c r="C952" s="7">
        <f t="shared" si="299"/>
        <v>500000</v>
      </c>
      <c r="D952" s="13">
        <f ca="1">IF(A952&lt;$B$1,VLOOKUP(A952,[1]DI!$A$4:$B$15000,2,FALSE),0)</f>
        <v>0</v>
      </c>
      <c r="E952" s="14">
        <f t="shared" ca="1" si="291"/>
        <v>1</v>
      </c>
      <c r="F952" s="14">
        <f ca="1">(TRUNC(PRODUCT($E$12:$E951),16))</f>
        <v>1.1256833291306101</v>
      </c>
      <c r="G952" s="14">
        <f t="shared" ca="1" si="300"/>
        <v>1.0648387450025101</v>
      </c>
      <c r="H952" s="14">
        <f t="shared" ca="1" si="292"/>
        <v>1.0571397199999999</v>
      </c>
      <c r="I952" s="13">
        <f t="shared" si="301"/>
        <v>5.0000000000000001E-3</v>
      </c>
      <c r="J952" s="35">
        <f t="shared" si="302"/>
        <v>44484</v>
      </c>
      <c r="K952" s="2">
        <f t="shared" si="303"/>
        <v>149</v>
      </c>
      <c r="L952" s="18">
        <f t="shared" si="304"/>
        <v>150</v>
      </c>
      <c r="M952" s="12">
        <f t="shared" si="293"/>
        <v>1.002973186</v>
      </c>
      <c r="N952" s="12">
        <f t="shared" ca="1" si="294"/>
        <v>1.0602827930000001</v>
      </c>
      <c r="O952" s="18">
        <f t="shared" si="305"/>
        <v>0</v>
      </c>
      <c r="P952" s="14">
        <f t="shared" ca="1" si="295"/>
        <v>30141.396499999999</v>
      </c>
      <c r="Q952" s="21">
        <f t="shared" si="296"/>
        <v>0</v>
      </c>
      <c r="R952" s="14">
        <f t="shared" si="297"/>
        <v>0</v>
      </c>
      <c r="S952" s="4" t="str">
        <f t="shared" si="306"/>
        <v>A+J=</v>
      </c>
      <c r="T952" s="35">
        <f t="shared" si="307"/>
        <v>44851</v>
      </c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3">
        <f t="shared" si="298"/>
        <v>44704</v>
      </c>
      <c r="B953" s="73">
        <f t="shared" ca="1" si="308"/>
        <v>530141.39650000003</v>
      </c>
      <c r="C953" s="7">
        <f t="shared" si="299"/>
        <v>500000</v>
      </c>
      <c r="D953" s="13">
        <f ca="1">IF(A953&lt;$B$1,VLOOKUP(A953,[1]DI!$A$4:$B$15000,2,FALSE),0)</f>
        <v>0.1265</v>
      </c>
      <c r="E953" s="14">
        <f t="shared" ca="1" si="291"/>
        <v>1.0004727899999999</v>
      </c>
      <c r="F953" s="14">
        <f ca="1">(TRUNC(PRODUCT($E$12:$E952),16))</f>
        <v>1.1256833291306101</v>
      </c>
      <c r="G953" s="14">
        <f t="shared" ca="1" si="300"/>
        <v>1.0648387450025101</v>
      </c>
      <c r="H953" s="14">
        <f t="shared" ca="1" si="292"/>
        <v>1.0571397199999999</v>
      </c>
      <c r="I953" s="13">
        <f t="shared" si="301"/>
        <v>5.0000000000000001E-3</v>
      </c>
      <c r="J953" s="35">
        <f t="shared" si="302"/>
        <v>44484</v>
      </c>
      <c r="K953" s="2">
        <f t="shared" si="303"/>
        <v>150</v>
      </c>
      <c r="L953" s="18">
        <f t="shared" si="304"/>
        <v>150</v>
      </c>
      <c r="M953" s="12">
        <f t="shared" si="293"/>
        <v>1.002973186</v>
      </c>
      <c r="N953" s="12">
        <f t="shared" ca="1" si="294"/>
        <v>1.0602827930000001</v>
      </c>
      <c r="O953" s="18">
        <f t="shared" si="305"/>
        <v>0</v>
      </c>
      <c r="P953" s="14">
        <f t="shared" ca="1" si="295"/>
        <v>30141.396499999999</v>
      </c>
      <c r="Q953" s="21">
        <f t="shared" si="296"/>
        <v>0</v>
      </c>
      <c r="R953" s="14">
        <f t="shared" si="297"/>
        <v>0</v>
      </c>
      <c r="S953" s="4" t="str">
        <f t="shared" si="306"/>
        <v>A+J=</v>
      </c>
      <c r="T953" s="35">
        <f t="shared" si="307"/>
        <v>44851</v>
      </c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3">
        <f t="shared" si="298"/>
        <v>44705</v>
      </c>
      <c r="B954" s="73">
        <f t="shared" ca="1" si="308"/>
        <v>530402.53700000001</v>
      </c>
      <c r="C954" s="7">
        <f t="shared" si="299"/>
        <v>500000</v>
      </c>
      <c r="D954" s="13">
        <f ca="1">IF(A954&lt;$B$1,VLOOKUP(A954,[1]DI!$A$4:$B$15000,2,FALSE),0)</f>
        <v>0.1265</v>
      </c>
      <c r="E954" s="14">
        <f t="shared" ca="1" si="291"/>
        <v>1.0004727899999999</v>
      </c>
      <c r="F954" s="14">
        <f ca="1">(TRUNC(PRODUCT($E$12:$E953),16))</f>
        <v>1.12621554095179</v>
      </c>
      <c r="G954" s="14">
        <f t="shared" ca="1" si="300"/>
        <v>1.0648387450025101</v>
      </c>
      <c r="H954" s="14">
        <f t="shared" ca="1" si="292"/>
        <v>1.0576395199999999</v>
      </c>
      <c r="I954" s="13">
        <f t="shared" si="301"/>
        <v>5.0000000000000001E-3</v>
      </c>
      <c r="J954" s="35">
        <f t="shared" si="302"/>
        <v>44484</v>
      </c>
      <c r="K954" s="2">
        <f t="shared" si="303"/>
        <v>151</v>
      </c>
      <c r="L954" s="18">
        <f t="shared" si="304"/>
        <v>151</v>
      </c>
      <c r="M954" s="12">
        <f t="shared" si="293"/>
        <v>1.002993037</v>
      </c>
      <c r="N954" s="12">
        <f t="shared" ca="1" si="294"/>
        <v>1.0608050739999999</v>
      </c>
      <c r="O954" s="18">
        <f t="shared" si="305"/>
        <v>0</v>
      </c>
      <c r="P954" s="14">
        <f t="shared" ca="1" si="295"/>
        <v>30402.537</v>
      </c>
      <c r="Q954" s="21">
        <f t="shared" si="296"/>
        <v>0</v>
      </c>
      <c r="R954" s="14">
        <f t="shared" si="297"/>
        <v>0</v>
      </c>
      <c r="S954" s="4" t="str">
        <f t="shared" si="306"/>
        <v>A+J=</v>
      </c>
      <c r="T954" s="35">
        <f t="shared" si="307"/>
        <v>44851</v>
      </c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3">
        <f t="shared" si="298"/>
        <v>44706</v>
      </c>
      <c r="B955" s="73">
        <f t="shared" ca="1" si="308"/>
        <v>530663.80799999996</v>
      </c>
      <c r="C955" s="7">
        <f t="shared" si="299"/>
        <v>500000</v>
      </c>
      <c r="D955" s="13">
        <f ca="1">IF(A955&lt;$B$1,VLOOKUP(A955,[1]DI!$A$4:$B$15000,2,FALSE),0)</f>
        <v>0.1265</v>
      </c>
      <c r="E955" s="14">
        <f t="shared" ca="1" si="291"/>
        <v>1.0004727899999999</v>
      </c>
      <c r="F955" s="14">
        <f ca="1">(TRUNC(PRODUCT($E$12:$E954),16))</f>
        <v>1.1267480043974001</v>
      </c>
      <c r="G955" s="14">
        <f t="shared" ca="1" si="300"/>
        <v>1.0648387450025101</v>
      </c>
      <c r="H955" s="14">
        <f t="shared" ca="1" si="292"/>
        <v>1.0581395600000001</v>
      </c>
      <c r="I955" s="13">
        <f t="shared" si="301"/>
        <v>5.0000000000000001E-3</v>
      </c>
      <c r="J955" s="35">
        <f t="shared" si="302"/>
        <v>44484</v>
      </c>
      <c r="K955" s="2">
        <f t="shared" si="303"/>
        <v>152</v>
      </c>
      <c r="L955" s="18">
        <f t="shared" si="304"/>
        <v>152</v>
      </c>
      <c r="M955" s="12">
        <f t="shared" si="293"/>
        <v>1.003012888</v>
      </c>
      <c r="N955" s="12">
        <f t="shared" ca="1" si="294"/>
        <v>1.061327616</v>
      </c>
      <c r="O955" s="18">
        <f t="shared" si="305"/>
        <v>0</v>
      </c>
      <c r="P955" s="14">
        <f t="shared" ca="1" si="295"/>
        <v>30663.808000000001</v>
      </c>
      <c r="Q955" s="21">
        <f t="shared" si="296"/>
        <v>0</v>
      </c>
      <c r="R955" s="14">
        <f t="shared" si="297"/>
        <v>0</v>
      </c>
      <c r="S955" s="4" t="str">
        <f t="shared" si="306"/>
        <v>A+J=</v>
      </c>
      <c r="T955" s="35">
        <f t="shared" si="307"/>
        <v>44851</v>
      </c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3">
        <f t="shared" si="298"/>
        <v>44707</v>
      </c>
      <c r="B956" s="73">
        <f t="shared" ca="1" si="308"/>
        <v>530925.2095</v>
      </c>
      <c r="C956" s="7">
        <f t="shared" si="299"/>
        <v>500000</v>
      </c>
      <c r="D956" s="13">
        <f ca="1">IF(A956&lt;$B$1,VLOOKUP(A956,[1]DI!$A$4:$B$15000,2,FALSE),0)</f>
        <v>0.1265</v>
      </c>
      <c r="E956" s="14">
        <f t="shared" ca="1" si="291"/>
        <v>1.0004727899999999</v>
      </c>
      <c r="F956" s="14">
        <f ca="1">(TRUNC(PRODUCT($E$12:$E955),16))</f>
        <v>1.1272807195864001</v>
      </c>
      <c r="G956" s="14">
        <f t="shared" ca="1" si="300"/>
        <v>1.0648387450025101</v>
      </c>
      <c r="H956" s="14">
        <f t="shared" ca="1" si="292"/>
        <v>1.0586398400000001</v>
      </c>
      <c r="I956" s="13">
        <f t="shared" si="301"/>
        <v>5.0000000000000001E-3</v>
      </c>
      <c r="J956" s="35">
        <f t="shared" si="302"/>
        <v>44484</v>
      </c>
      <c r="K956" s="2">
        <f t="shared" si="303"/>
        <v>153</v>
      </c>
      <c r="L956" s="18">
        <f t="shared" si="304"/>
        <v>153</v>
      </c>
      <c r="M956" s="12">
        <f t="shared" si="293"/>
        <v>1.0030327400000001</v>
      </c>
      <c r="N956" s="12">
        <f t="shared" ca="1" si="294"/>
        <v>1.061850419</v>
      </c>
      <c r="O956" s="18">
        <f t="shared" si="305"/>
        <v>0</v>
      </c>
      <c r="P956" s="14">
        <f t="shared" ca="1" si="295"/>
        <v>30925.209500000001</v>
      </c>
      <c r="Q956" s="21">
        <f t="shared" si="296"/>
        <v>0</v>
      </c>
      <c r="R956" s="14">
        <f t="shared" si="297"/>
        <v>0</v>
      </c>
      <c r="S956" s="4" t="str">
        <f t="shared" si="306"/>
        <v>A+J=</v>
      </c>
      <c r="T956" s="35">
        <f t="shared" si="307"/>
        <v>44851</v>
      </c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3">
        <f t="shared" si="298"/>
        <v>44708</v>
      </c>
      <c r="B957" s="73">
        <f t="shared" ca="1" si="308"/>
        <v>531186.7415</v>
      </c>
      <c r="C957" s="7">
        <f t="shared" si="299"/>
        <v>500000</v>
      </c>
      <c r="D957" s="13">
        <f ca="1">IF(A957&lt;$B$1,VLOOKUP(A957,[1]DI!$A$4:$B$15000,2,FALSE),0)</f>
        <v>0.1265</v>
      </c>
      <c r="E957" s="14">
        <f t="shared" ca="1" si="291"/>
        <v>1.0004727899999999</v>
      </c>
      <c r="F957" s="14">
        <f ca="1">(TRUNC(PRODUCT($E$12:$E956),16))</f>
        <v>1.1278136866378099</v>
      </c>
      <c r="G957" s="14">
        <f t="shared" ca="1" si="300"/>
        <v>1.0648387450025101</v>
      </c>
      <c r="H957" s="14">
        <f t="shared" ca="1" si="292"/>
        <v>1.05914036</v>
      </c>
      <c r="I957" s="13">
        <f t="shared" si="301"/>
        <v>5.0000000000000001E-3</v>
      </c>
      <c r="J957" s="35">
        <f t="shared" si="302"/>
        <v>44484</v>
      </c>
      <c r="K957" s="2">
        <f t="shared" si="303"/>
        <v>154</v>
      </c>
      <c r="L957" s="18">
        <f t="shared" si="304"/>
        <v>154</v>
      </c>
      <c r="M957" s="12">
        <f t="shared" si="293"/>
        <v>1.003052592</v>
      </c>
      <c r="N957" s="12">
        <f t="shared" ca="1" si="294"/>
        <v>1.062373483</v>
      </c>
      <c r="O957" s="18">
        <f t="shared" si="305"/>
        <v>0</v>
      </c>
      <c r="P957" s="14">
        <f t="shared" ca="1" si="295"/>
        <v>31186.7415</v>
      </c>
      <c r="Q957" s="21">
        <f t="shared" si="296"/>
        <v>0</v>
      </c>
      <c r="R957" s="14">
        <f t="shared" si="297"/>
        <v>0</v>
      </c>
      <c r="S957" s="4" t="str">
        <f t="shared" si="306"/>
        <v>A+J=</v>
      </c>
      <c r="T957" s="35">
        <f t="shared" si="307"/>
        <v>44851</v>
      </c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3">
        <f t="shared" si="298"/>
        <v>44709</v>
      </c>
      <c r="B958" s="73">
        <f t="shared" ca="1" si="308"/>
        <v>531448.39899999998</v>
      </c>
      <c r="C958" s="7">
        <f t="shared" si="299"/>
        <v>500000</v>
      </c>
      <c r="D958" s="13">
        <f ca="1">IF(A958&lt;$B$1,VLOOKUP(A958,[1]DI!$A$4:$B$15000,2,FALSE),0)</f>
        <v>0</v>
      </c>
      <c r="E958" s="14">
        <f t="shared" ca="1" si="291"/>
        <v>1</v>
      </c>
      <c r="F958" s="14">
        <f ca="1">(TRUNC(PRODUCT($E$12:$E957),16))</f>
        <v>1.12834690567072</v>
      </c>
      <c r="G958" s="14">
        <f t="shared" ca="1" si="300"/>
        <v>1.0648387450025101</v>
      </c>
      <c r="H958" s="14">
        <f t="shared" ca="1" si="292"/>
        <v>1.0596411100000001</v>
      </c>
      <c r="I958" s="13">
        <f t="shared" si="301"/>
        <v>5.0000000000000001E-3</v>
      </c>
      <c r="J958" s="35">
        <f t="shared" si="302"/>
        <v>44484</v>
      </c>
      <c r="K958" s="2">
        <f t="shared" si="303"/>
        <v>154</v>
      </c>
      <c r="L958" s="18">
        <f t="shared" si="304"/>
        <v>155</v>
      </c>
      <c r="M958" s="12">
        <f t="shared" si="293"/>
        <v>1.0030724440000001</v>
      </c>
      <c r="N958" s="12">
        <f t="shared" ca="1" si="294"/>
        <v>1.0628967979999999</v>
      </c>
      <c r="O958" s="18">
        <f t="shared" si="305"/>
        <v>0</v>
      </c>
      <c r="P958" s="14">
        <f t="shared" ca="1" si="295"/>
        <v>31448.399000000001</v>
      </c>
      <c r="Q958" s="21">
        <f t="shared" si="296"/>
        <v>0</v>
      </c>
      <c r="R958" s="14">
        <f t="shared" si="297"/>
        <v>0</v>
      </c>
      <c r="S958" s="4" t="str">
        <f t="shared" si="306"/>
        <v>A+J=</v>
      </c>
      <c r="T958" s="35">
        <f t="shared" si="307"/>
        <v>44851</v>
      </c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3">
        <f t="shared" si="298"/>
        <v>44710</v>
      </c>
      <c r="B959" s="73">
        <f t="shared" ca="1" si="308"/>
        <v>531448.39899999998</v>
      </c>
      <c r="C959" s="7">
        <f t="shared" si="299"/>
        <v>500000</v>
      </c>
      <c r="D959" s="13">
        <f ca="1">IF(A959&lt;$B$1,VLOOKUP(A959,[1]DI!$A$4:$B$15000,2,FALSE),0)</f>
        <v>0</v>
      </c>
      <c r="E959" s="14">
        <f t="shared" ca="1" si="291"/>
        <v>1</v>
      </c>
      <c r="F959" s="14">
        <f ca="1">(TRUNC(PRODUCT($E$12:$E958),16))</f>
        <v>1.12834690567072</v>
      </c>
      <c r="G959" s="14">
        <f t="shared" ca="1" si="300"/>
        <v>1.0648387450025101</v>
      </c>
      <c r="H959" s="14">
        <f t="shared" ca="1" si="292"/>
        <v>1.0596411100000001</v>
      </c>
      <c r="I959" s="13">
        <f t="shared" si="301"/>
        <v>5.0000000000000001E-3</v>
      </c>
      <c r="J959" s="35">
        <f t="shared" si="302"/>
        <v>44484</v>
      </c>
      <c r="K959" s="2">
        <f t="shared" si="303"/>
        <v>154</v>
      </c>
      <c r="L959" s="18">
        <f t="shared" si="304"/>
        <v>155</v>
      </c>
      <c r="M959" s="12">
        <f t="shared" si="293"/>
        <v>1.0030724440000001</v>
      </c>
      <c r="N959" s="12">
        <f t="shared" ca="1" si="294"/>
        <v>1.0628967979999999</v>
      </c>
      <c r="O959" s="18">
        <f t="shared" si="305"/>
        <v>0</v>
      </c>
      <c r="P959" s="14">
        <f t="shared" ca="1" si="295"/>
        <v>31448.399000000001</v>
      </c>
      <c r="Q959" s="21">
        <f t="shared" si="296"/>
        <v>0</v>
      </c>
      <c r="R959" s="14">
        <f t="shared" si="297"/>
        <v>0</v>
      </c>
      <c r="S959" s="4" t="str">
        <f t="shared" si="306"/>
        <v>A+J=</v>
      </c>
      <c r="T959" s="35">
        <f t="shared" si="307"/>
        <v>44851</v>
      </c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3">
        <f t="shared" si="298"/>
        <v>44711</v>
      </c>
      <c r="B960" s="73">
        <f t="shared" ca="1" si="308"/>
        <v>531448.39899999998</v>
      </c>
      <c r="C960" s="7">
        <f t="shared" si="299"/>
        <v>500000</v>
      </c>
      <c r="D960" s="13">
        <f ca="1">IF(A960&lt;$B$1,VLOOKUP(A960,[1]DI!$A$4:$B$15000,2,FALSE),0)</f>
        <v>0.1265</v>
      </c>
      <c r="E960" s="14">
        <f t="shared" ca="1" si="291"/>
        <v>1.0004727899999999</v>
      </c>
      <c r="F960" s="14">
        <f ca="1">(TRUNC(PRODUCT($E$12:$E959),16))</f>
        <v>1.12834690567072</v>
      </c>
      <c r="G960" s="14">
        <f t="shared" ca="1" si="300"/>
        <v>1.0648387450025101</v>
      </c>
      <c r="H960" s="14">
        <f t="shared" ca="1" si="292"/>
        <v>1.0596411100000001</v>
      </c>
      <c r="I960" s="13">
        <f t="shared" si="301"/>
        <v>5.0000000000000001E-3</v>
      </c>
      <c r="J960" s="35">
        <f t="shared" si="302"/>
        <v>44484</v>
      </c>
      <c r="K960" s="2">
        <f t="shared" si="303"/>
        <v>155</v>
      </c>
      <c r="L960" s="18">
        <f t="shared" si="304"/>
        <v>155</v>
      </c>
      <c r="M960" s="12">
        <f t="shared" si="293"/>
        <v>1.0030724440000001</v>
      </c>
      <c r="N960" s="12">
        <f t="shared" ca="1" si="294"/>
        <v>1.0628967979999999</v>
      </c>
      <c r="O960" s="18">
        <f t="shared" si="305"/>
        <v>0</v>
      </c>
      <c r="P960" s="14">
        <f t="shared" ca="1" si="295"/>
        <v>31448.399000000001</v>
      </c>
      <c r="Q960" s="21">
        <f t="shared" si="296"/>
        <v>0</v>
      </c>
      <c r="R960" s="14">
        <f t="shared" si="297"/>
        <v>0</v>
      </c>
      <c r="S960" s="4" t="str">
        <f t="shared" si="306"/>
        <v>A+J=</v>
      </c>
      <c r="T960" s="35">
        <f t="shared" si="307"/>
        <v>44851</v>
      </c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3">
        <f t="shared" si="298"/>
        <v>44712</v>
      </c>
      <c r="B961" s="73">
        <f t="shared" ca="1" si="308"/>
        <v>531710.18200000003</v>
      </c>
      <c r="C961" s="7">
        <f t="shared" si="299"/>
        <v>500000</v>
      </c>
      <c r="D961" s="13">
        <f ca="1">IF(A961&lt;$B$1,VLOOKUP(A961,[1]DI!$A$4:$B$15000,2,FALSE),0)</f>
        <v>0.1265</v>
      </c>
      <c r="E961" s="14">
        <f t="shared" ca="1" si="291"/>
        <v>1.0004727899999999</v>
      </c>
      <c r="F961" s="14">
        <f ca="1">(TRUNC(PRODUCT($E$12:$E960),16))</f>
        <v>1.1288803768042499</v>
      </c>
      <c r="G961" s="14">
        <f t="shared" ca="1" si="300"/>
        <v>1.0648387450025101</v>
      </c>
      <c r="H961" s="14">
        <f t="shared" ca="1" si="292"/>
        <v>1.06014209</v>
      </c>
      <c r="I961" s="13">
        <f t="shared" si="301"/>
        <v>5.0000000000000001E-3</v>
      </c>
      <c r="J961" s="35">
        <f t="shared" si="302"/>
        <v>44484</v>
      </c>
      <c r="K961" s="2">
        <f t="shared" si="303"/>
        <v>156</v>
      </c>
      <c r="L961" s="18">
        <f t="shared" si="304"/>
        <v>156</v>
      </c>
      <c r="M961" s="12">
        <f t="shared" si="293"/>
        <v>1.003092297</v>
      </c>
      <c r="N961" s="12">
        <f t="shared" ca="1" si="294"/>
        <v>1.063420364</v>
      </c>
      <c r="O961" s="18">
        <f t="shared" si="305"/>
        <v>0</v>
      </c>
      <c r="P961" s="14">
        <f t="shared" ca="1" si="295"/>
        <v>31710.182000000001</v>
      </c>
      <c r="Q961" s="21">
        <f t="shared" si="296"/>
        <v>0</v>
      </c>
      <c r="R961" s="14">
        <f t="shared" si="297"/>
        <v>0</v>
      </c>
      <c r="S961" s="4" t="str">
        <f t="shared" si="306"/>
        <v>A+J=</v>
      </c>
      <c r="T961" s="35">
        <f t="shared" si="307"/>
        <v>44851</v>
      </c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3">
        <f t="shared" si="298"/>
        <v>44713</v>
      </c>
      <c r="B962" s="73">
        <f t="shared" ca="1" si="308"/>
        <v>531972.10049999994</v>
      </c>
      <c r="C962" s="7">
        <f t="shared" si="299"/>
        <v>500000</v>
      </c>
      <c r="D962" s="13">
        <f ca="1">IF(A962&lt;$B$1,VLOOKUP(A962,[1]DI!$A$4:$B$15000,2,FALSE),0)</f>
        <v>0.1265</v>
      </c>
      <c r="E962" s="14">
        <f t="shared" ca="1" si="291"/>
        <v>1.0004727899999999</v>
      </c>
      <c r="F962" s="14">
        <f ca="1">(TRUNC(PRODUCT($E$12:$E961),16))</f>
        <v>1.1294141001575999</v>
      </c>
      <c r="G962" s="14">
        <f t="shared" ca="1" si="300"/>
        <v>1.0648387450025101</v>
      </c>
      <c r="H962" s="14">
        <f t="shared" ca="1" si="292"/>
        <v>1.0606433200000001</v>
      </c>
      <c r="I962" s="13">
        <f t="shared" si="301"/>
        <v>5.0000000000000001E-3</v>
      </c>
      <c r="J962" s="35">
        <f t="shared" si="302"/>
        <v>44484</v>
      </c>
      <c r="K962" s="2">
        <f t="shared" si="303"/>
        <v>157</v>
      </c>
      <c r="L962" s="18">
        <f t="shared" si="304"/>
        <v>157</v>
      </c>
      <c r="M962" s="12">
        <f t="shared" si="293"/>
        <v>1.00311215</v>
      </c>
      <c r="N962" s="12">
        <f t="shared" ca="1" si="294"/>
        <v>1.063944201</v>
      </c>
      <c r="O962" s="18">
        <f t="shared" si="305"/>
        <v>0</v>
      </c>
      <c r="P962" s="14">
        <f t="shared" ca="1" si="295"/>
        <v>31972.1005</v>
      </c>
      <c r="Q962" s="21">
        <f t="shared" si="296"/>
        <v>0</v>
      </c>
      <c r="R962" s="14">
        <f t="shared" si="297"/>
        <v>0</v>
      </c>
      <c r="S962" s="4" t="str">
        <f t="shared" si="306"/>
        <v>A+J=</v>
      </c>
      <c r="T962" s="35">
        <f t="shared" si="307"/>
        <v>44851</v>
      </c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3">
        <f t="shared" si="298"/>
        <v>44714</v>
      </c>
      <c r="B963" s="73">
        <f t="shared" ca="1" si="308"/>
        <v>532234.14500000002</v>
      </c>
      <c r="C963" s="7">
        <f t="shared" si="299"/>
        <v>500000</v>
      </c>
      <c r="D963" s="13">
        <f ca="1">IF(A963&lt;$B$1,VLOOKUP(A963,[1]DI!$A$4:$B$15000,2,FALSE),0)</f>
        <v>0.1265</v>
      </c>
      <c r="E963" s="14">
        <f t="shared" ca="1" si="291"/>
        <v>1.0004727899999999</v>
      </c>
      <c r="F963" s="14">
        <f ca="1">(TRUNC(PRODUCT($E$12:$E962),16))</f>
        <v>1.12994807585001</v>
      </c>
      <c r="G963" s="14">
        <f t="shared" ca="1" si="300"/>
        <v>1.0648387450025101</v>
      </c>
      <c r="H963" s="14">
        <f t="shared" ca="1" si="292"/>
        <v>1.06114478</v>
      </c>
      <c r="I963" s="13">
        <f t="shared" si="301"/>
        <v>5.0000000000000001E-3</v>
      </c>
      <c r="J963" s="35">
        <f t="shared" si="302"/>
        <v>44484</v>
      </c>
      <c r="K963" s="2">
        <f t="shared" si="303"/>
        <v>158</v>
      </c>
      <c r="L963" s="18">
        <f t="shared" si="304"/>
        <v>158</v>
      </c>
      <c r="M963" s="12">
        <f t="shared" si="293"/>
        <v>1.003132004</v>
      </c>
      <c r="N963" s="12">
        <f t="shared" ca="1" si="294"/>
        <v>1.06446829</v>
      </c>
      <c r="O963" s="18">
        <f t="shared" si="305"/>
        <v>0</v>
      </c>
      <c r="P963" s="14">
        <f t="shared" ca="1" si="295"/>
        <v>32234.145</v>
      </c>
      <c r="Q963" s="21">
        <f t="shared" si="296"/>
        <v>0</v>
      </c>
      <c r="R963" s="14">
        <f t="shared" si="297"/>
        <v>0</v>
      </c>
      <c r="S963" s="4" t="str">
        <f t="shared" si="306"/>
        <v>A+J=</v>
      </c>
      <c r="T963" s="35">
        <f t="shared" si="307"/>
        <v>44851</v>
      </c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3">
        <f t="shared" si="298"/>
        <v>44715</v>
      </c>
      <c r="B964" s="73">
        <f t="shared" ca="1" si="308"/>
        <v>532496.31949999998</v>
      </c>
      <c r="C964" s="7">
        <f t="shared" si="299"/>
        <v>500000</v>
      </c>
      <c r="D964" s="13">
        <f ca="1">IF(A964&lt;$B$1,VLOOKUP(A964,[1]DI!$A$4:$B$15000,2,FALSE),0)</f>
        <v>0.1265</v>
      </c>
      <c r="E964" s="14">
        <f t="shared" ca="1" si="291"/>
        <v>1.0004727899999999</v>
      </c>
      <c r="F964" s="14">
        <f ca="1">(TRUNC(PRODUCT($E$12:$E963),16))</f>
        <v>1.1304823040007901</v>
      </c>
      <c r="G964" s="14">
        <f t="shared" ca="1" si="300"/>
        <v>1.0648387450025101</v>
      </c>
      <c r="H964" s="14">
        <f t="shared" ca="1" si="292"/>
        <v>1.0616464800000001</v>
      </c>
      <c r="I964" s="13">
        <f t="shared" si="301"/>
        <v>5.0000000000000001E-3</v>
      </c>
      <c r="J964" s="35">
        <f t="shared" si="302"/>
        <v>44484</v>
      </c>
      <c r="K964" s="2">
        <f t="shared" si="303"/>
        <v>159</v>
      </c>
      <c r="L964" s="18">
        <f t="shared" si="304"/>
        <v>159</v>
      </c>
      <c r="M964" s="12">
        <f t="shared" si="293"/>
        <v>1.0031518580000001</v>
      </c>
      <c r="N964" s="12">
        <f t="shared" ca="1" si="294"/>
        <v>1.064992639</v>
      </c>
      <c r="O964" s="18">
        <f t="shared" si="305"/>
        <v>0</v>
      </c>
      <c r="P964" s="14">
        <f t="shared" ca="1" si="295"/>
        <v>32496.319500000001</v>
      </c>
      <c r="Q964" s="21">
        <f t="shared" si="296"/>
        <v>0</v>
      </c>
      <c r="R964" s="14">
        <f t="shared" si="297"/>
        <v>0</v>
      </c>
      <c r="S964" s="4" t="str">
        <f t="shared" si="306"/>
        <v>A+J=</v>
      </c>
      <c r="T964" s="35">
        <f t="shared" si="307"/>
        <v>44851</v>
      </c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3">
        <f t="shared" si="298"/>
        <v>44716</v>
      </c>
      <c r="B965" s="73">
        <f t="shared" ca="1" si="308"/>
        <v>532758.61950000003</v>
      </c>
      <c r="C965" s="7">
        <f t="shared" si="299"/>
        <v>500000</v>
      </c>
      <c r="D965" s="13">
        <f ca="1">IF(A965&lt;$B$1,VLOOKUP(A965,[1]DI!$A$4:$B$15000,2,FALSE),0)</f>
        <v>0</v>
      </c>
      <c r="E965" s="14">
        <f t="shared" ca="1" si="291"/>
        <v>1</v>
      </c>
      <c r="F965" s="14">
        <f ca="1">(TRUNC(PRODUCT($E$12:$E964),16))</f>
        <v>1.1310167847293</v>
      </c>
      <c r="G965" s="14">
        <f t="shared" ca="1" si="300"/>
        <v>1.0648387450025101</v>
      </c>
      <c r="H965" s="14">
        <f t="shared" ca="1" si="292"/>
        <v>1.06214841</v>
      </c>
      <c r="I965" s="13">
        <f t="shared" si="301"/>
        <v>5.0000000000000001E-3</v>
      </c>
      <c r="J965" s="35">
        <f t="shared" si="302"/>
        <v>44484</v>
      </c>
      <c r="K965" s="2">
        <f t="shared" si="303"/>
        <v>159</v>
      </c>
      <c r="L965" s="18">
        <f t="shared" si="304"/>
        <v>160</v>
      </c>
      <c r="M965" s="12">
        <f t="shared" si="293"/>
        <v>1.0031717120000001</v>
      </c>
      <c r="N965" s="12">
        <f t="shared" ca="1" si="294"/>
        <v>1.0655172390000001</v>
      </c>
      <c r="O965" s="18">
        <f t="shared" si="305"/>
        <v>0</v>
      </c>
      <c r="P965" s="14">
        <f t="shared" ca="1" si="295"/>
        <v>32758.619500000001</v>
      </c>
      <c r="Q965" s="21">
        <f t="shared" si="296"/>
        <v>0</v>
      </c>
      <c r="R965" s="14">
        <f t="shared" si="297"/>
        <v>0</v>
      </c>
      <c r="S965" s="4" t="str">
        <f t="shared" si="306"/>
        <v>A+J=</v>
      </c>
      <c r="T965" s="35">
        <f t="shared" si="307"/>
        <v>44851</v>
      </c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3">
        <f t="shared" si="298"/>
        <v>44717</v>
      </c>
      <c r="B966" s="73">
        <f t="shared" ca="1" si="308"/>
        <v>532758.61950000003</v>
      </c>
      <c r="C966" s="7">
        <f t="shared" si="299"/>
        <v>500000</v>
      </c>
      <c r="D966" s="13">
        <f ca="1">IF(A966&lt;$B$1,VLOOKUP(A966,[1]DI!$A$4:$B$15000,2,FALSE),0)</f>
        <v>0</v>
      </c>
      <c r="E966" s="14">
        <f t="shared" ca="1" si="291"/>
        <v>1</v>
      </c>
      <c r="F966" s="14">
        <f ca="1">(TRUNC(PRODUCT($E$12:$E965),16))</f>
        <v>1.1310167847293</v>
      </c>
      <c r="G966" s="14">
        <f t="shared" ca="1" si="300"/>
        <v>1.0648387450025101</v>
      </c>
      <c r="H966" s="14">
        <f t="shared" ca="1" si="292"/>
        <v>1.06214841</v>
      </c>
      <c r="I966" s="13">
        <f t="shared" si="301"/>
        <v>5.0000000000000001E-3</v>
      </c>
      <c r="J966" s="35">
        <f t="shared" si="302"/>
        <v>44484</v>
      </c>
      <c r="K966" s="2">
        <f t="shared" si="303"/>
        <v>159</v>
      </c>
      <c r="L966" s="18">
        <f t="shared" si="304"/>
        <v>160</v>
      </c>
      <c r="M966" s="12">
        <f t="shared" si="293"/>
        <v>1.0031717120000001</v>
      </c>
      <c r="N966" s="12">
        <f t="shared" ca="1" si="294"/>
        <v>1.0655172390000001</v>
      </c>
      <c r="O966" s="18">
        <f t="shared" si="305"/>
        <v>0</v>
      </c>
      <c r="P966" s="14">
        <f t="shared" ca="1" si="295"/>
        <v>32758.619500000001</v>
      </c>
      <c r="Q966" s="21">
        <f t="shared" si="296"/>
        <v>0</v>
      </c>
      <c r="R966" s="14">
        <f t="shared" si="297"/>
        <v>0</v>
      </c>
      <c r="S966" s="4" t="str">
        <f t="shared" si="306"/>
        <v>A+J=</v>
      </c>
      <c r="T966" s="35">
        <f t="shared" si="307"/>
        <v>44851</v>
      </c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3">
        <f t="shared" si="298"/>
        <v>44718</v>
      </c>
      <c r="B967" s="73">
        <f t="shared" ca="1" si="308"/>
        <v>532758.61950000003</v>
      </c>
      <c r="C967" s="7">
        <f t="shared" si="299"/>
        <v>500000</v>
      </c>
      <c r="D967" s="13">
        <f ca="1">IF(A967&lt;$B$1,VLOOKUP(A967,[1]DI!$A$4:$B$15000,2,FALSE),0)</f>
        <v>0.1265</v>
      </c>
      <c r="E967" s="14">
        <f t="shared" ca="1" si="291"/>
        <v>1.0004727899999999</v>
      </c>
      <c r="F967" s="14">
        <f ca="1">(TRUNC(PRODUCT($E$12:$E966),16))</f>
        <v>1.1310167847293</v>
      </c>
      <c r="G967" s="14">
        <f t="shared" ca="1" si="300"/>
        <v>1.0648387450025101</v>
      </c>
      <c r="H967" s="14">
        <f t="shared" ca="1" si="292"/>
        <v>1.06214841</v>
      </c>
      <c r="I967" s="13">
        <f t="shared" si="301"/>
        <v>5.0000000000000001E-3</v>
      </c>
      <c r="J967" s="35">
        <f t="shared" si="302"/>
        <v>44484</v>
      </c>
      <c r="K967" s="2">
        <f t="shared" si="303"/>
        <v>160</v>
      </c>
      <c r="L967" s="18">
        <f t="shared" si="304"/>
        <v>160</v>
      </c>
      <c r="M967" s="12">
        <f t="shared" si="293"/>
        <v>1.0031717120000001</v>
      </c>
      <c r="N967" s="12">
        <f t="shared" ca="1" si="294"/>
        <v>1.0655172390000001</v>
      </c>
      <c r="O967" s="18">
        <f t="shared" si="305"/>
        <v>0</v>
      </c>
      <c r="P967" s="14">
        <f t="shared" ca="1" si="295"/>
        <v>32758.619500000001</v>
      </c>
      <c r="Q967" s="21">
        <f t="shared" si="296"/>
        <v>0</v>
      </c>
      <c r="R967" s="14">
        <f t="shared" si="297"/>
        <v>0</v>
      </c>
      <c r="S967" s="4" t="str">
        <f t="shared" si="306"/>
        <v>A+J=</v>
      </c>
      <c r="T967" s="35">
        <f t="shared" si="307"/>
        <v>44851</v>
      </c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3">
        <f t="shared" si="298"/>
        <v>44719</v>
      </c>
      <c r="B968" s="73">
        <f t="shared" ca="1" si="308"/>
        <v>533021.05550000002</v>
      </c>
      <c r="C968" s="7">
        <f t="shared" si="299"/>
        <v>500000</v>
      </c>
      <c r="D968" s="13">
        <f ca="1">IF(A968&lt;$B$1,VLOOKUP(A968,[1]DI!$A$4:$B$15000,2,FALSE),0)</f>
        <v>0.1265</v>
      </c>
      <c r="E968" s="14">
        <f t="shared" ca="1" si="291"/>
        <v>1.0004727899999999</v>
      </c>
      <c r="F968" s="14">
        <f ca="1">(TRUNC(PRODUCT($E$12:$E967),16))</f>
        <v>1.13155151815495</v>
      </c>
      <c r="G968" s="14">
        <f t="shared" ca="1" si="300"/>
        <v>1.0648387450025101</v>
      </c>
      <c r="H968" s="14">
        <f t="shared" ca="1" si="292"/>
        <v>1.0626505900000001</v>
      </c>
      <c r="I968" s="13">
        <f t="shared" si="301"/>
        <v>5.0000000000000001E-3</v>
      </c>
      <c r="J968" s="35">
        <f t="shared" si="302"/>
        <v>44484</v>
      </c>
      <c r="K968" s="2">
        <f t="shared" si="303"/>
        <v>161</v>
      </c>
      <c r="L968" s="18">
        <f t="shared" si="304"/>
        <v>161</v>
      </c>
      <c r="M968" s="12">
        <f t="shared" si="293"/>
        <v>1.003191567</v>
      </c>
      <c r="N968" s="12">
        <f t="shared" ca="1" si="294"/>
        <v>1.066042111</v>
      </c>
      <c r="O968" s="18">
        <f t="shared" si="305"/>
        <v>0</v>
      </c>
      <c r="P968" s="14">
        <f t="shared" ca="1" si="295"/>
        <v>33021.055500000002</v>
      </c>
      <c r="Q968" s="21">
        <f t="shared" si="296"/>
        <v>0</v>
      </c>
      <c r="R968" s="14">
        <f t="shared" si="297"/>
        <v>0</v>
      </c>
      <c r="S968" s="4" t="str">
        <f t="shared" si="306"/>
        <v>A+J=</v>
      </c>
      <c r="T968" s="35">
        <f t="shared" si="307"/>
        <v>44851</v>
      </c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3">
        <f t="shared" si="298"/>
        <v>44720</v>
      </c>
      <c r="B969" s="73">
        <f t="shared" ca="1" si="308"/>
        <v>533283.6165</v>
      </c>
      <c r="C969" s="7">
        <f t="shared" si="299"/>
        <v>500000</v>
      </c>
      <c r="D969" s="13">
        <f ca="1">IF(A969&lt;$B$1,VLOOKUP(A969,[1]DI!$A$4:$B$15000,2,FALSE),0)</f>
        <v>0.1265</v>
      </c>
      <c r="E969" s="14">
        <f t="shared" ca="1" si="291"/>
        <v>1.0004727899999999</v>
      </c>
      <c r="F969" s="14">
        <f ca="1">(TRUNC(PRODUCT($E$12:$E968),16))</f>
        <v>1.1320865043972199</v>
      </c>
      <c r="G969" s="14">
        <f t="shared" ca="1" si="300"/>
        <v>1.0648387450025101</v>
      </c>
      <c r="H969" s="14">
        <f t="shared" ca="1" si="292"/>
        <v>1.063153</v>
      </c>
      <c r="I969" s="13">
        <f t="shared" si="301"/>
        <v>5.0000000000000001E-3</v>
      </c>
      <c r="J969" s="35">
        <f t="shared" si="302"/>
        <v>44484</v>
      </c>
      <c r="K969" s="2">
        <f t="shared" si="303"/>
        <v>162</v>
      </c>
      <c r="L969" s="18">
        <f t="shared" si="304"/>
        <v>162</v>
      </c>
      <c r="M969" s="12">
        <f t="shared" si="293"/>
        <v>1.0032114219999999</v>
      </c>
      <c r="N969" s="12">
        <f t="shared" ca="1" si="294"/>
        <v>1.066567233</v>
      </c>
      <c r="O969" s="18">
        <f t="shared" si="305"/>
        <v>0</v>
      </c>
      <c r="P969" s="14">
        <f t="shared" ca="1" si="295"/>
        <v>33283.616499999996</v>
      </c>
      <c r="Q969" s="21">
        <f t="shared" si="296"/>
        <v>0</v>
      </c>
      <c r="R969" s="14">
        <f t="shared" si="297"/>
        <v>0</v>
      </c>
      <c r="S969" s="4" t="str">
        <f t="shared" si="306"/>
        <v>A+J=</v>
      </c>
      <c r="T969" s="35">
        <f t="shared" si="307"/>
        <v>44851</v>
      </c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3">
        <f t="shared" si="298"/>
        <v>44721</v>
      </c>
      <c r="B970" s="73">
        <f t="shared" ca="1" si="308"/>
        <v>533546.30850000004</v>
      </c>
      <c r="C970" s="7">
        <f t="shared" si="299"/>
        <v>500000</v>
      </c>
      <c r="D970" s="13">
        <f ca="1">IF(A970&lt;$B$1,VLOOKUP(A970,[1]DI!$A$4:$B$15000,2,FALSE),0)</f>
        <v>0.1265</v>
      </c>
      <c r="E970" s="14">
        <f t="shared" ca="1" si="291"/>
        <v>1.0004727899999999</v>
      </c>
      <c r="F970" s="14">
        <f ca="1">(TRUNC(PRODUCT($E$12:$E969),16))</f>
        <v>1.1326217435756301</v>
      </c>
      <c r="G970" s="14">
        <f t="shared" ca="1" si="300"/>
        <v>1.0648387450025101</v>
      </c>
      <c r="H970" s="14">
        <f t="shared" ca="1" si="292"/>
        <v>1.0636556500000001</v>
      </c>
      <c r="I970" s="13">
        <f t="shared" si="301"/>
        <v>5.0000000000000001E-3</v>
      </c>
      <c r="J970" s="35">
        <f t="shared" si="302"/>
        <v>44484</v>
      </c>
      <c r="K970" s="2">
        <f t="shared" si="303"/>
        <v>163</v>
      </c>
      <c r="L970" s="18">
        <f t="shared" si="304"/>
        <v>163</v>
      </c>
      <c r="M970" s="12">
        <f t="shared" si="293"/>
        <v>1.0032312779999999</v>
      </c>
      <c r="N970" s="12">
        <f t="shared" ca="1" si="294"/>
        <v>1.0670926169999999</v>
      </c>
      <c r="O970" s="18">
        <f t="shared" si="305"/>
        <v>0</v>
      </c>
      <c r="P970" s="14">
        <f t="shared" ca="1" si="295"/>
        <v>33546.308499999999</v>
      </c>
      <c r="Q970" s="21">
        <f t="shared" si="296"/>
        <v>0</v>
      </c>
      <c r="R970" s="14">
        <f t="shared" si="297"/>
        <v>0</v>
      </c>
      <c r="S970" s="4" t="str">
        <f t="shared" si="306"/>
        <v>A+J=</v>
      </c>
      <c r="T970" s="35">
        <f t="shared" si="307"/>
        <v>44851</v>
      </c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3">
        <f t="shared" si="298"/>
        <v>44722</v>
      </c>
      <c r="B971" s="73">
        <f t="shared" ca="1" si="308"/>
        <v>533809.12600000005</v>
      </c>
      <c r="C971" s="7">
        <f t="shared" si="299"/>
        <v>500000</v>
      </c>
      <c r="D971" s="13">
        <f ca="1">IF(A971&lt;$B$1,VLOOKUP(A971,[1]DI!$A$4:$B$15000,2,FALSE),0)</f>
        <v>0.1265</v>
      </c>
      <c r="E971" s="14">
        <f t="shared" ca="1" si="291"/>
        <v>1.0004727899999999</v>
      </c>
      <c r="F971" s="14">
        <f ca="1">(TRUNC(PRODUCT($E$12:$E970),16))</f>
        <v>1.1331572358097799</v>
      </c>
      <c r="G971" s="14">
        <f t="shared" ca="1" si="300"/>
        <v>1.0648387450025101</v>
      </c>
      <c r="H971" s="14">
        <f t="shared" ca="1" si="292"/>
        <v>1.06415853</v>
      </c>
      <c r="I971" s="13">
        <f t="shared" si="301"/>
        <v>5.0000000000000001E-3</v>
      </c>
      <c r="J971" s="35">
        <f t="shared" si="302"/>
        <v>44484</v>
      </c>
      <c r="K971" s="2">
        <f t="shared" si="303"/>
        <v>164</v>
      </c>
      <c r="L971" s="18">
        <f t="shared" si="304"/>
        <v>164</v>
      </c>
      <c r="M971" s="12">
        <f t="shared" si="293"/>
        <v>1.0032511340000001</v>
      </c>
      <c r="N971" s="12">
        <f t="shared" ca="1" si="294"/>
        <v>1.0676182519999999</v>
      </c>
      <c r="O971" s="18">
        <f t="shared" si="305"/>
        <v>0</v>
      </c>
      <c r="P971" s="14">
        <f t="shared" ca="1" si="295"/>
        <v>33809.125999999997</v>
      </c>
      <c r="Q971" s="21">
        <f t="shared" si="296"/>
        <v>0</v>
      </c>
      <c r="R971" s="14">
        <f t="shared" si="297"/>
        <v>0</v>
      </c>
      <c r="S971" s="4" t="str">
        <f t="shared" si="306"/>
        <v>A+J=</v>
      </c>
      <c r="T971" s="35">
        <f t="shared" si="307"/>
        <v>44851</v>
      </c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3">
        <f t="shared" si="298"/>
        <v>44723</v>
      </c>
      <c r="B972" s="73">
        <f t="shared" ca="1" si="308"/>
        <v>534072.07900000003</v>
      </c>
      <c r="C972" s="7">
        <f t="shared" si="299"/>
        <v>500000</v>
      </c>
      <c r="D972" s="13">
        <f ca="1">IF(A972&lt;$B$1,VLOOKUP(A972,[1]DI!$A$4:$B$15000,2,FALSE),0)</f>
        <v>0</v>
      </c>
      <c r="E972" s="14">
        <f t="shared" ref="E972:E1035" ca="1" si="309">ROUND(((1+D972)^(1/252)),8)</f>
        <v>1</v>
      </c>
      <c r="F972" s="14">
        <f ca="1">(TRUNC(PRODUCT($E$12:$E971),16))</f>
        <v>1.1336929812193</v>
      </c>
      <c r="G972" s="14">
        <f t="shared" ca="1" si="300"/>
        <v>1.0648387450025101</v>
      </c>
      <c r="H972" s="14">
        <f t="shared" ref="H972:H1035" ca="1" si="310">ROUND(F972/G972,8)</f>
        <v>1.0646616600000001</v>
      </c>
      <c r="I972" s="13">
        <f t="shared" si="301"/>
        <v>5.0000000000000001E-3</v>
      </c>
      <c r="J972" s="35">
        <f t="shared" si="302"/>
        <v>44484</v>
      </c>
      <c r="K972" s="2">
        <f t="shared" si="303"/>
        <v>164</v>
      </c>
      <c r="L972" s="18">
        <f t="shared" si="304"/>
        <v>165</v>
      </c>
      <c r="M972" s="12">
        <f t="shared" ref="M972:M1035" si="311">ROUND((I972+1)^(L972/252),9)</f>
        <v>1.0032709900000001</v>
      </c>
      <c r="N972" s="12">
        <f t="shared" ref="N972:N1035" ca="1" si="312">ROUND(H972*M972,9)</f>
        <v>1.068144158</v>
      </c>
      <c r="O972" s="18">
        <f t="shared" si="305"/>
        <v>0</v>
      </c>
      <c r="P972" s="14">
        <f t="shared" ref="P972:P1035" ca="1" si="313">TRUNC(((N972-1)*C972),8)</f>
        <v>34072.078999999998</v>
      </c>
      <c r="Q972" s="21">
        <f t="shared" ref="Q972:Q1035" si="314">IF($O972&gt;0,VLOOKUP($O972,$W$12:$AC$150,7),0)</f>
        <v>0</v>
      </c>
      <c r="R972" s="14">
        <f t="shared" ref="R972:R1035" si="315">IF(Q972&gt;0,TRUNC(Q972*C$12,8),0)</f>
        <v>0</v>
      </c>
      <c r="S972" s="4" t="str">
        <f t="shared" si="306"/>
        <v>A+J=</v>
      </c>
      <c r="T972" s="35">
        <f t="shared" si="307"/>
        <v>44851</v>
      </c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3">
        <f t="shared" ref="A973:A1036" si="316">(A972+1)</f>
        <v>44724</v>
      </c>
      <c r="B973" s="73">
        <f t="shared" ca="1" si="308"/>
        <v>534072.07900000003</v>
      </c>
      <c r="C973" s="7">
        <f t="shared" ref="C973:C1036" si="317">(C972-R972)</f>
        <v>500000</v>
      </c>
      <c r="D973" s="13">
        <f ca="1">IF(A973&lt;$B$1,VLOOKUP(A973,[1]DI!$A$4:$B$15000,2,FALSE),0)</f>
        <v>0</v>
      </c>
      <c r="E973" s="14">
        <f t="shared" ca="1" si="309"/>
        <v>1</v>
      </c>
      <c r="F973" s="14">
        <f ca="1">(TRUNC(PRODUCT($E$12:$E972),16))</f>
        <v>1.1336929812193</v>
      </c>
      <c r="G973" s="14">
        <f t="shared" ref="G973:G1036" ca="1" si="318">IF(O972&gt;0,F972,G972)</f>
        <v>1.0648387450025101</v>
      </c>
      <c r="H973" s="14">
        <f t="shared" ca="1" si="310"/>
        <v>1.0646616600000001</v>
      </c>
      <c r="I973" s="13">
        <f t="shared" ref="I973:I1036" si="319">I972</f>
        <v>5.0000000000000001E-3</v>
      </c>
      <c r="J973" s="35">
        <f t="shared" ref="J973:J1036" si="320">IF(O972&gt;0,VLOOKUP(O972,W$12:AG$150,2),J972)</f>
        <v>44484</v>
      </c>
      <c r="K973" s="2">
        <f t="shared" ref="K973:K1036" si="321">IF(A973&gt;J973,IF(NETWORKDAYS(J973,A973,$W$160:$W$544)-1=0,1,NETWORKDAYS(J973,A973,$W$160:$W$544)-1),0)</f>
        <v>164</v>
      </c>
      <c r="L973" s="18">
        <f t="shared" ref="L973:L1036" si="322">IF(AND(K973=1,K972=1),1,IF(K973&gt;0,IF(K973=K972,K973+1,K973),0))</f>
        <v>165</v>
      </c>
      <c r="M973" s="12">
        <f t="shared" si="311"/>
        <v>1.0032709900000001</v>
      </c>
      <c r="N973" s="12">
        <f t="shared" ca="1" si="312"/>
        <v>1.068144158</v>
      </c>
      <c r="O973" s="18">
        <f t="shared" ref="O973:O1036" si="323">IF(VLOOKUP(A973,X$12:AE$150,8)=VLOOKUP(A972,X$12:AE$150,8),0,VLOOKUP(A973,X$12:AE$150,8))</f>
        <v>0</v>
      </c>
      <c r="P973" s="14">
        <f t="shared" ca="1" si="313"/>
        <v>34072.078999999998</v>
      </c>
      <c r="Q973" s="21">
        <f t="shared" si="314"/>
        <v>0</v>
      </c>
      <c r="R973" s="14">
        <f t="shared" si="315"/>
        <v>0</v>
      </c>
      <c r="S973" s="4" t="str">
        <f t="shared" ref="S973:S1036" si="324">IF(O972&gt;0,VLOOKUP(O972,W$12:AG$150,10),S972)</f>
        <v>A+J=</v>
      </c>
      <c r="T973" s="35">
        <f t="shared" ref="T973:T1036" si="325">IF(O972&gt;0,VLOOKUP(O972,W$12:AG$150,11),T972)</f>
        <v>44851</v>
      </c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3">
        <f t="shared" si="316"/>
        <v>44725</v>
      </c>
      <c r="B974" s="73">
        <f t="shared" ref="B974:B1037" ca="1" si="326">IF(A974&lt;=TODAY(),C974+P974,IF(AND(A974&gt;TODAY(),A974&lt;=$B$1),IF(VLOOKUP(TODAY(),$A$10:$D$5000,4,FALSE)=0,"n.d",C974+P974),"n.d"))</f>
        <v>534072.07900000003</v>
      </c>
      <c r="C974" s="7">
        <f t="shared" si="317"/>
        <v>500000</v>
      </c>
      <c r="D974" s="13">
        <f ca="1">IF(A974&lt;$B$1,VLOOKUP(A974,[1]DI!$A$4:$B$15000,2,FALSE),0)</f>
        <v>0.1265</v>
      </c>
      <c r="E974" s="14">
        <f t="shared" ca="1" si="309"/>
        <v>1.0004727899999999</v>
      </c>
      <c r="F974" s="14">
        <f ca="1">(TRUNC(PRODUCT($E$12:$E973),16))</f>
        <v>1.1336929812193</v>
      </c>
      <c r="G974" s="14">
        <f t="shared" ca="1" si="318"/>
        <v>1.0648387450025101</v>
      </c>
      <c r="H974" s="14">
        <f t="shared" ca="1" si="310"/>
        <v>1.0646616600000001</v>
      </c>
      <c r="I974" s="13">
        <f t="shared" si="319"/>
        <v>5.0000000000000001E-3</v>
      </c>
      <c r="J974" s="35">
        <f t="shared" si="320"/>
        <v>44484</v>
      </c>
      <c r="K974" s="2">
        <f t="shared" si="321"/>
        <v>165</v>
      </c>
      <c r="L974" s="18">
        <f t="shared" si="322"/>
        <v>165</v>
      </c>
      <c r="M974" s="12">
        <f t="shared" si="311"/>
        <v>1.0032709900000001</v>
      </c>
      <c r="N974" s="12">
        <f t="shared" ca="1" si="312"/>
        <v>1.068144158</v>
      </c>
      <c r="O974" s="18">
        <f t="shared" si="323"/>
        <v>0</v>
      </c>
      <c r="P974" s="14">
        <f t="shared" ca="1" si="313"/>
        <v>34072.078999999998</v>
      </c>
      <c r="Q974" s="21">
        <f t="shared" si="314"/>
        <v>0</v>
      </c>
      <c r="R974" s="14">
        <f t="shared" si="315"/>
        <v>0</v>
      </c>
      <c r="S974" s="4" t="str">
        <f t="shared" si="324"/>
        <v>A+J=</v>
      </c>
      <c r="T974" s="35">
        <f t="shared" si="325"/>
        <v>44851</v>
      </c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3">
        <f t="shared" si="316"/>
        <v>44726</v>
      </c>
      <c r="B975" s="73">
        <f t="shared" ca="1" si="326"/>
        <v>534335.15749999997</v>
      </c>
      <c r="C975" s="7">
        <f t="shared" si="317"/>
        <v>500000</v>
      </c>
      <c r="D975" s="13">
        <f ca="1">IF(A975&lt;$B$1,VLOOKUP(A975,[1]DI!$A$4:$B$15000,2,FALSE),0)</f>
        <v>0.1265</v>
      </c>
      <c r="E975" s="14">
        <f t="shared" ca="1" si="309"/>
        <v>1.0004727899999999</v>
      </c>
      <c r="F975" s="14">
        <f ca="1">(TRUNC(PRODUCT($E$12:$E974),16))</f>
        <v>1.13422897992389</v>
      </c>
      <c r="G975" s="14">
        <f t="shared" ca="1" si="318"/>
        <v>1.0648387450025101</v>
      </c>
      <c r="H975" s="14">
        <f t="shared" ca="1" si="310"/>
        <v>1.06516502</v>
      </c>
      <c r="I975" s="13">
        <f t="shared" si="319"/>
        <v>5.0000000000000001E-3</v>
      </c>
      <c r="J975" s="35">
        <f t="shared" si="320"/>
        <v>44484</v>
      </c>
      <c r="K975" s="2">
        <f t="shared" si="321"/>
        <v>166</v>
      </c>
      <c r="L975" s="18">
        <f t="shared" si="322"/>
        <v>166</v>
      </c>
      <c r="M975" s="12">
        <f t="shared" si="311"/>
        <v>1.0032908469999999</v>
      </c>
      <c r="N975" s="12">
        <f t="shared" ca="1" si="312"/>
        <v>1.0686703150000001</v>
      </c>
      <c r="O975" s="18">
        <f t="shared" si="323"/>
        <v>0</v>
      </c>
      <c r="P975" s="14">
        <f t="shared" ca="1" si="313"/>
        <v>34335.157500000001</v>
      </c>
      <c r="Q975" s="21">
        <f t="shared" si="314"/>
        <v>0</v>
      </c>
      <c r="R975" s="14">
        <f t="shared" si="315"/>
        <v>0</v>
      </c>
      <c r="S975" s="4" t="str">
        <f t="shared" si="324"/>
        <v>A+J=</v>
      </c>
      <c r="T975" s="35">
        <f t="shared" si="325"/>
        <v>44851</v>
      </c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3">
        <f t="shared" si="316"/>
        <v>44727</v>
      </c>
      <c r="B976" s="73">
        <f t="shared" ca="1" si="326"/>
        <v>534598.3665</v>
      </c>
      <c r="C976" s="7">
        <f t="shared" si="317"/>
        <v>500000</v>
      </c>
      <c r="D976" s="13">
        <f ca="1">IF(A976&lt;$B$1,VLOOKUP(A976,[1]DI!$A$4:$B$15000,2,FALSE),0)</f>
        <v>0.1265</v>
      </c>
      <c r="E976" s="14">
        <f t="shared" ca="1" si="309"/>
        <v>1.0004727899999999</v>
      </c>
      <c r="F976" s="14">
        <f ca="1">(TRUNC(PRODUCT($E$12:$E975),16))</f>
        <v>1.1347652320433099</v>
      </c>
      <c r="G976" s="14">
        <f t="shared" ca="1" si="318"/>
        <v>1.0648387450025101</v>
      </c>
      <c r="H976" s="14">
        <f t="shared" ca="1" si="310"/>
        <v>1.0656686200000001</v>
      </c>
      <c r="I976" s="13">
        <f t="shared" si="319"/>
        <v>5.0000000000000001E-3</v>
      </c>
      <c r="J976" s="35">
        <f t="shared" si="320"/>
        <v>44484</v>
      </c>
      <c r="K976" s="2">
        <f t="shared" si="321"/>
        <v>167</v>
      </c>
      <c r="L976" s="18">
        <f t="shared" si="322"/>
        <v>167</v>
      </c>
      <c r="M976" s="12">
        <f t="shared" si="311"/>
        <v>1.003310704</v>
      </c>
      <c r="N976" s="12">
        <f t="shared" ca="1" si="312"/>
        <v>1.0691967330000001</v>
      </c>
      <c r="O976" s="18">
        <f t="shared" si="323"/>
        <v>0</v>
      </c>
      <c r="P976" s="14">
        <f t="shared" ca="1" si="313"/>
        <v>34598.366499999996</v>
      </c>
      <c r="Q976" s="21">
        <f t="shared" si="314"/>
        <v>0</v>
      </c>
      <c r="R976" s="14">
        <f t="shared" si="315"/>
        <v>0</v>
      </c>
      <c r="S976" s="4" t="str">
        <f t="shared" si="324"/>
        <v>A+J=</v>
      </c>
      <c r="T976" s="35">
        <f t="shared" si="325"/>
        <v>44851</v>
      </c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3">
        <f t="shared" si="316"/>
        <v>44728</v>
      </c>
      <c r="B977" s="73">
        <f t="shared" ca="1" si="326"/>
        <v>534861.70149999997</v>
      </c>
      <c r="C977" s="7">
        <f t="shared" si="317"/>
        <v>500000</v>
      </c>
      <c r="D977" s="13">
        <f ca="1">IF(A977&lt;$B$1,VLOOKUP(A977,[1]DI!$A$4:$B$15000,2,FALSE),0)</f>
        <v>0</v>
      </c>
      <c r="E977" s="14">
        <f t="shared" ca="1" si="309"/>
        <v>1</v>
      </c>
      <c r="F977" s="14">
        <f ca="1">(TRUNC(PRODUCT($E$12:$E976),16))</f>
        <v>1.13530173769736</v>
      </c>
      <c r="G977" s="14">
        <f t="shared" ca="1" si="318"/>
        <v>1.0648387450025101</v>
      </c>
      <c r="H977" s="14">
        <f t="shared" ca="1" si="310"/>
        <v>1.06617245</v>
      </c>
      <c r="I977" s="13">
        <f t="shared" si="319"/>
        <v>5.0000000000000001E-3</v>
      </c>
      <c r="J977" s="35">
        <f t="shared" si="320"/>
        <v>44484</v>
      </c>
      <c r="K977" s="2">
        <f t="shared" si="321"/>
        <v>167</v>
      </c>
      <c r="L977" s="18">
        <f t="shared" si="322"/>
        <v>168</v>
      </c>
      <c r="M977" s="12">
        <f t="shared" si="311"/>
        <v>1.0033305619999999</v>
      </c>
      <c r="N977" s="12">
        <f t="shared" ca="1" si="312"/>
        <v>1.069723403</v>
      </c>
      <c r="O977" s="18">
        <f t="shared" si="323"/>
        <v>0</v>
      </c>
      <c r="P977" s="14">
        <f t="shared" ca="1" si="313"/>
        <v>34861.701500000003</v>
      </c>
      <c r="Q977" s="21">
        <f t="shared" si="314"/>
        <v>0</v>
      </c>
      <c r="R977" s="14">
        <f t="shared" si="315"/>
        <v>0</v>
      </c>
      <c r="S977" s="4" t="str">
        <f t="shared" si="324"/>
        <v>A+J=</v>
      </c>
      <c r="T977" s="35">
        <f t="shared" si="325"/>
        <v>44851</v>
      </c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3">
        <f t="shared" si="316"/>
        <v>44729</v>
      </c>
      <c r="B978" s="73">
        <f t="shared" ca="1" si="326"/>
        <v>534861.70149999997</v>
      </c>
      <c r="C978" s="7">
        <f t="shared" si="317"/>
        <v>500000</v>
      </c>
      <c r="D978" s="13">
        <f ca="1">IF(A978&lt;$B$1,VLOOKUP(A978,[1]DI!$A$4:$B$15000,2,FALSE),0)</f>
        <v>0.13150000000000001</v>
      </c>
      <c r="E978" s="14">
        <f t="shared" ca="1" si="309"/>
        <v>1.0004903700000001</v>
      </c>
      <c r="F978" s="14">
        <f ca="1">(TRUNC(PRODUCT($E$12:$E977),16))</f>
        <v>1.13530173769736</v>
      </c>
      <c r="G978" s="14">
        <f t="shared" ca="1" si="318"/>
        <v>1.0648387450025101</v>
      </c>
      <c r="H978" s="14">
        <f t="shared" ca="1" si="310"/>
        <v>1.06617245</v>
      </c>
      <c r="I978" s="13">
        <f t="shared" si="319"/>
        <v>5.0000000000000001E-3</v>
      </c>
      <c r="J978" s="35">
        <f t="shared" si="320"/>
        <v>44484</v>
      </c>
      <c r="K978" s="2">
        <f t="shared" si="321"/>
        <v>168</v>
      </c>
      <c r="L978" s="18">
        <f t="shared" si="322"/>
        <v>168</v>
      </c>
      <c r="M978" s="12">
        <f t="shared" si="311"/>
        <v>1.0033305619999999</v>
      </c>
      <c r="N978" s="12">
        <f t="shared" ca="1" si="312"/>
        <v>1.069723403</v>
      </c>
      <c r="O978" s="18">
        <f t="shared" si="323"/>
        <v>0</v>
      </c>
      <c r="P978" s="14">
        <f t="shared" ca="1" si="313"/>
        <v>34861.701500000003</v>
      </c>
      <c r="Q978" s="21">
        <f t="shared" si="314"/>
        <v>0</v>
      </c>
      <c r="R978" s="14">
        <f t="shared" si="315"/>
        <v>0</v>
      </c>
      <c r="S978" s="4" t="str">
        <f t="shared" si="324"/>
        <v>A+J=</v>
      </c>
      <c r="T978" s="35">
        <f t="shared" si="325"/>
        <v>44851</v>
      </c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3">
        <f t="shared" si="316"/>
        <v>44730</v>
      </c>
      <c r="B979" s="73">
        <f t="shared" ca="1" si="326"/>
        <v>535134.57349999994</v>
      </c>
      <c r="C979" s="7">
        <f t="shared" si="317"/>
        <v>500000</v>
      </c>
      <c r="D979" s="13">
        <f ca="1">IF(A979&lt;$B$1,VLOOKUP(A979,[1]DI!$A$4:$B$15000,2,FALSE),0)</f>
        <v>0</v>
      </c>
      <c r="E979" s="14">
        <f t="shared" ca="1" si="309"/>
        <v>1</v>
      </c>
      <c r="F979" s="14">
        <f ca="1">(TRUNC(PRODUCT($E$12:$E978),16))</f>
        <v>1.13585845561048</v>
      </c>
      <c r="G979" s="14">
        <f t="shared" ca="1" si="318"/>
        <v>1.0648387450025101</v>
      </c>
      <c r="H979" s="14">
        <f t="shared" ca="1" si="310"/>
        <v>1.0666952700000001</v>
      </c>
      <c r="I979" s="13">
        <f t="shared" si="319"/>
        <v>5.0000000000000001E-3</v>
      </c>
      <c r="J979" s="35">
        <f t="shared" si="320"/>
        <v>44484</v>
      </c>
      <c r="K979" s="2">
        <f t="shared" si="321"/>
        <v>168</v>
      </c>
      <c r="L979" s="18">
        <f t="shared" si="322"/>
        <v>169</v>
      </c>
      <c r="M979" s="12">
        <f t="shared" si="311"/>
        <v>1.0033504200000001</v>
      </c>
      <c r="N979" s="12">
        <f t="shared" ca="1" si="312"/>
        <v>1.0702691470000001</v>
      </c>
      <c r="O979" s="18">
        <f t="shared" si="323"/>
        <v>0</v>
      </c>
      <c r="P979" s="14">
        <f t="shared" ca="1" si="313"/>
        <v>35134.573499999999</v>
      </c>
      <c r="Q979" s="21">
        <f t="shared" si="314"/>
        <v>0</v>
      </c>
      <c r="R979" s="14">
        <f t="shared" si="315"/>
        <v>0</v>
      </c>
      <c r="S979" s="4" t="str">
        <f t="shared" si="324"/>
        <v>A+J=</v>
      </c>
      <c r="T979" s="35">
        <f t="shared" si="325"/>
        <v>44851</v>
      </c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3">
        <f t="shared" si="316"/>
        <v>44731</v>
      </c>
      <c r="B980" s="73">
        <f t="shared" ca="1" si="326"/>
        <v>535134.57349999994</v>
      </c>
      <c r="C980" s="7">
        <f t="shared" si="317"/>
        <v>500000</v>
      </c>
      <c r="D980" s="13">
        <f ca="1">IF(A980&lt;$B$1,VLOOKUP(A980,[1]DI!$A$4:$B$15000,2,FALSE),0)</f>
        <v>0</v>
      </c>
      <c r="E980" s="14">
        <f t="shared" ca="1" si="309"/>
        <v>1</v>
      </c>
      <c r="F980" s="14">
        <f ca="1">(TRUNC(PRODUCT($E$12:$E979),16))</f>
        <v>1.13585845561048</v>
      </c>
      <c r="G980" s="14">
        <f t="shared" ca="1" si="318"/>
        <v>1.0648387450025101</v>
      </c>
      <c r="H980" s="14">
        <f t="shared" ca="1" si="310"/>
        <v>1.0666952700000001</v>
      </c>
      <c r="I980" s="13">
        <f t="shared" si="319"/>
        <v>5.0000000000000001E-3</v>
      </c>
      <c r="J980" s="35">
        <f t="shared" si="320"/>
        <v>44484</v>
      </c>
      <c r="K980" s="2">
        <f t="shared" si="321"/>
        <v>168</v>
      </c>
      <c r="L980" s="18">
        <f t="shared" si="322"/>
        <v>169</v>
      </c>
      <c r="M980" s="12">
        <f t="shared" si="311"/>
        <v>1.0033504200000001</v>
      </c>
      <c r="N980" s="12">
        <f t="shared" ca="1" si="312"/>
        <v>1.0702691470000001</v>
      </c>
      <c r="O980" s="18">
        <f t="shared" si="323"/>
        <v>0</v>
      </c>
      <c r="P980" s="14">
        <f t="shared" ca="1" si="313"/>
        <v>35134.573499999999</v>
      </c>
      <c r="Q980" s="21">
        <f t="shared" si="314"/>
        <v>0</v>
      </c>
      <c r="R980" s="14">
        <f t="shared" si="315"/>
        <v>0</v>
      </c>
      <c r="S980" s="4" t="str">
        <f t="shared" si="324"/>
        <v>A+J=</v>
      </c>
      <c r="T980" s="35">
        <f t="shared" si="325"/>
        <v>44851</v>
      </c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3">
        <f t="shared" si="316"/>
        <v>44732</v>
      </c>
      <c r="B981" s="73">
        <f t="shared" ca="1" si="326"/>
        <v>535134.57349999994</v>
      </c>
      <c r="C981" s="7">
        <f t="shared" si="317"/>
        <v>500000</v>
      </c>
      <c r="D981" s="13">
        <f ca="1">IF(A981&lt;$B$1,VLOOKUP(A981,[1]DI!$A$4:$B$15000,2,FALSE),0)</f>
        <v>0.13150000000000001</v>
      </c>
      <c r="E981" s="14">
        <f t="shared" ca="1" si="309"/>
        <v>1.0004903700000001</v>
      </c>
      <c r="F981" s="14">
        <f ca="1">(TRUNC(PRODUCT($E$12:$E980),16))</f>
        <v>1.13585845561048</v>
      </c>
      <c r="G981" s="14">
        <f t="shared" ca="1" si="318"/>
        <v>1.0648387450025101</v>
      </c>
      <c r="H981" s="14">
        <f t="shared" ca="1" si="310"/>
        <v>1.0666952700000001</v>
      </c>
      <c r="I981" s="13">
        <f t="shared" si="319"/>
        <v>5.0000000000000001E-3</v>
      </c>
      <c r="J981" s="35">
        <f t="shared" si="320"/>
        <v>44484</v>
      </c>
      <c r="K981" s="2">
        <f t="shared" si="321"/>
        <v>169</v>
      </c>
      <c r="L981" s="18">
        <f t="shared" si="322"/>
        <v>169</v>
      </c>
      <c r="M981" s="12">
        <f t="shared" si="311"/>
        <v>1.0033504200000001</v>
      </c>
      <c r="N981" s="12">
        <f t="shared" ca="1" si="312"/>
        <v>1.0702691470000001</v>
      </c>
      <c r="O981" s="18">
        <f t="shared" si="323"/>
        <v>0</v>
      </c>
      <c r="P981" s="14">
        <f t="shared" ca="1" si="313"/>
        <v>35134.573499999999</v>
      </c>
      <c r="Q981" s="21">
        <f t="shared" si="314"/>
        <v>0</v>
      </c>
      <c r="R981" s="14">
        <f t="shared" si="315"/>
        <v>0</v>
      </c>
      <c r="S981" s="4" t="str">
        <f t="shared" si="324"/>
        <v>A+J=</v>
      </c>
      <c r="T981" s="35">
        <f t="shared" si="325"/>
        <v>44851</v>
      </c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3">
        <f t="shared" si="316"/>
        <v>44733</v>
      </c>
      <c r="B982" s="73">
        <f t="shared" ca="1" si="326"/>
        <v>535407.58649999998</v>
      </c>
      <c r="C982" s="7">
        <f t="shared" si="317"/>
        <v>500000</v>
      </c>
      <c r="D982" s="13">
        <f ca="1">IF(A982&lt;$B$1,VLOOKUP(A982,[1]DI!$A$4:$B$15000,2,FALSE),0)</f>
        <v>0.13150000000000001</v>
      </c>
      <c r="E982" s="14">
        <f t="shared" ca="1" si="309"/>
        <v>1.0004903700000001</v>
      </c>
      <c r="F982" s="14">
        <f ca="1">(TRUNC(PRODUCT($E$12:$E981),16))</f>
        <v>1.1364154465213601</v>
      </c>
      <c r="G982" s="14">
        <f t="shared" ca="1" si="318"/>
        <v>1.0648387450025101</v>
      </c>
      <c r="H982" s="14">
        <f t="shared" ca="1" si="310"/>
        <v>1.0672183500000001</v>
      </c>
      <c r="I982" s="13">
        <f t="shared" si="319"/>
        <v>5.0000000000000001E-3</v>
      </c>
      <c r="J982" s="35">
        <f t="shared" si="320"/>
        <v>44484</v>
      </c>
      <c r="K982" s="2">
        <f t="shared" si="321"/>
        <v>170</v>
      </c>
      <c r="L982" s="18">
        <f t="shared" si="322"/>
        <v>170</v>
      </c>
      <c r="M982" s="12">
        <f t="shared" si="311"/>
        <v>1.003370278</v>
      </c>
      <c r="N982" s="12">
        <f t="shared" ca="1" si="312"/>
        <v>1.070815173</v>
      </c>
      <c r="O982" s="18">
        <f t="shared" si="323"/>
        <v>0</v>
      </c>
      <c r="P982" s="14">
        <f t="shared" ca="1" si="313"/>
        <v>35407.586499999998</v>
      </c>
      <c r="Q982" s="21">
        <f t="shared" si="314"/>
        <v>0</v>
      </c>
      <c r="R982" s="14">
        <f t="shared" si="315"/>
        <v>0</v>
      </c>
      <c r="S982" s="4" t="str">
        <f t="shared" si="324"/>
        <v>A+J=</v>
      </c>
      <c r="T982" s="35">
        <f t="shared" si="325"/>
        <v>44851</v>
      </c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3">
        <f t="shared" si="316"/>
        <v>44734</v>
      </c>
      <c r="B983" s="73">
        <f t="shared" ca="1" si="326"/>
        <v>535680.73549999995</v>
      </c>
      <c r="C983" s="7">
        <f t="shared" si="317"/>
        <v>500000</v>
      </c>
      <c r="D983" s="13">
        <f ca="1">IF(A983&lt;$B$1,VLOOKUP(A983,[1]DI!$A$4:$B$15000,2,FALSE),0)</f>
        <v>0.13150000000000001</v>
      </c>
      <c r="E983" s="14">
        <f t="shared" ca="1" si="309"/>
        <v>1.0004903700000001</v>
      </c>
      <c r="F983" s="14">
        <f ca="1">(TRUNC(PRODUCT($E$12:$E982),16))</f>
        <v>1.1369727105638701</v>
      </c>
      <c r="G983" s="14">
        <f t="shared" ca="1" si="318"/>
        <v>1.0648387450025101</v>
      </c>
      <c r="H983" s="14">
        <f t="shared" ca="1" si="310"/>
        <v>1.0677416799999999</v>
      </c>
      <c r="I983" s="13">
        <f t="shared" si="319"/>
        <v>5.0000000000000001E-3</v>
      </c>
      <c r="J983" s="35">
        <f t="shared" si="320"/>
        <v>44484</v>
      </c>
      <c r="K983" s="2">
        <f t="shared" si="321"/>
        <v>171</v>
      </c>
      <c r="L983" s="18">
        <f t="shared" si="322"/>
        <v>171</v>
      </c>
      <c r="M983" s="12">
        <f t="shared" si="311"/>
        <v>1.003390137</v>
      </c>
      <c r="N983" s="12">
        <f t="shared" ca="1" si="312"/>
        <v>1.0713614709999999</v>
      </c>
      <c r="O983" s="18">
        <f t="shared" si="323"/>
        <v>0</v>
      </c>
      <c r="P983" s="14">
        <f t="shared" ca="1" si="313"/>
        <v>35680.735500000003</v>
      </c>
      <c r="Q983" s="21">
        <f t="shared" si="314"/>
        <v>0</v>
      </c>
      <c r="R983" s="14">
        <f t="shared" si="315"/>
        <v>0</v>
      </c>
      <c r="S983" s="4" t="str">
        <f t="shared" si="324"/>
        <v>A+J=</v>
      </c>
      <c r="T983" s="35">
        <f t="shared" si="325"/>
        <v>44851</v>
      </c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3">
        <f t="shared" si="316"/>
        <v>44735</v>
      </c>
      <c r="B984" s="73">
        <f t="shared" ca="1" si="326"/>
        <v>535954.02500000002</v>
      </c>
      <c r="C984" s="7">
        <f t="shared" si="317"/>
        <v>500000</v>
      </c>
      <c r="D984" s="13">
        <f ca="1">IF(A984&lt;$B$1,VLOOKUP(A984,[1]DI!$A$4:$B$15000,2,FALSE),0)</f>
        <v>0.13150000000000001</v>
      </c>
      <c r="E984" s="14">
        <f t="shared" ca="1" si="309"/>
        <v>1.0004903700000001</v>
      </c>
      <c r="F984" s="14">
        <f ca="1">(TRUNC(PRODUCT($E$12:$E983),16))</f>
        <v>1.13753024787195</v>
      </c>
      <c r="G984" s="14">
        <f t="shared" ca="1" si="318"/>
        <v>1.0648387450025101</v>
      </c>
      <c r="H984" s="14">
        <f t="shared" ca="1" si="310"/>
        <v>1.0682652699999999</v>
      </c>
      <c r="I984" s="13">
        <f t="shared" si="319"/>
        <v>5.0000000000000001E-3</v>
      </c>
      <c r="J984" s="35">
        <f t="shared" si="320"/>
        <v>44484</v>
      </c>
      <c r="K984" s="2">
        <f t="shared" si="321"/>
        <v>172</v>
      </c>
      <c r="L984" s="18">
        <f t="shared" si="322"/>
        <v>172</v>
      </c>
      <c r="M984" s="12">
        <f t="shared" si="311"/>
        <v>1.003409996</v>
      </c>
      <c r="N984" s="12">
        <f t="shared" ca="1" si="312"/>
        <v>1.07190805</v>
      </c>
      <c r="O984" s="18">
        <f t="shared" si="323"/>
        <v>0</v>
      </c>
      <c r="P984" s="14">
        <f t="shared" ca="1" si="313"/>
        <v>35954.025000000001</v>
      </c>
      <c r="Q984" s="21">
        <f t="shared" si="314"/>
        <v>0</v>
      </c>
      <c r="R984" s="14">
        <f t="shared" si="315"/>
        <v>0</v>
      </c>
      <c r="S984" s="4" t="str">
        <f t="shared" si="324"/>
        <v>A+J=</v>
      </c>
      <c r="T984" s="35">
        <f t="shared" si="325"/>
        <v>44851</v>
      </c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3">
        <f t="shared" si="316"/>
        <v>44736</v>
      </c>
      <c r="B985" s="73">
        <f t="shared" ca="1" si="326"/>
        <v>536227.451</v>
      </c>
      <c r="C985" s="7">
        <f t="shared" si="317"/>
        <v>500000</v>
      </c>
      <c r="D985" s="13">
        <f ca="1">IF(A985&lt;$B$1,VLOOKUP(A985,[1]DI!$A$4:$B$15000,2,FALSE),0)</f>
        <v>0.13150000000000001</v>
      </c>
      <c r="E985" s="14">
        <f t="shared" ca="1" si="309"/>
        <v>1.0004903700000001</v>
      </c>
      <c r="F985" s="14">
        <f ca="1">(TRUNC(PRODUCT($E$12:$E984),16))</f>
        <v>1.1380880585795901</v>
      </c>
      <c r="G985" s="14">
        <f t="shared" ca="1" si="318"/>
        <v>1.0648387450025101</v>
      </c>
      <c r="H985" s="14">
        <f t="shared" ca="1" si="310"/>
        <v>1.06878911</v>
      </c>
      <c r="I985" s="13">
        <f t="shared" si="319"/>
        <v>5.0000000000000001E-3</v>
      </c>
      <c r="J985" s="35">
        <f t="shared" si="320"/>
        <v>44484</v>
      </c>
      <c r="K985" s="2">
        <f t="shared" si="321"/>
        <v>173</v>
      </c>
      <c r="L985" s="18">
        <f t="shared" si="322"/>
        <v>173</v>
      </c>
      <c r="M985" s="12">
        <f t="shared" si="311"/>
        <v>1.003429855</v>
      </c>
      <c r="N985" s="12">
        <f t="shared" ca="1" si="312"/>
        <v>1.072454902</v>
      </c>
      <c r="O985" s="18">
        <f t="shared" si="323"/>
        <v>0</v>
      </c>
      <c r="P985" s="14">
        <f t="shared" ca="1" si="313"/>
        <v>36227.451000000001</v>
      </c>
      <c r="Q985" s="21">
        <f t="shared" si="314"/>
        <v>0</v>
      </c>
      <c r="R985" s="14">
        <f t="shared" si="315"/>
        <v>0</v>
      </c>
      <c r="S985" s="4" t="str">
        <f t="shared" si="324"/>
        <v>A+J=</v>
      </c>
      <c r="T985" s="35">
        <f t="shared" si="325"/>
        <v>44851</v>
      </c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3">
        <f t="shared" si="316"/>
        <v>44737</v>
      </c>
      <c r="B986" s="73">
        <f t="shared" ca="1" si="326"/>
        <v>536501.02300000004</v>
      </c>
      <c r="C986" s="7">
        <f t="shared" si="317"/>
        <v>500000</v>
      </c>
      <c r="D986" s="13">
        <f ca="1">IF(A986&lt;$B$1,VLOOKUP(A986,[1]DI!$A$4:$B$15000,2,FALSE),0)</f>
        <v>0</v>
      </c>
      <c r="E986" s="14">
        <f t="shared" ca="1" si="309"/>
        <v>1</v>
      </c>
      <c r="F986" s="14">
        <f ca="1">(TRUNC(PRODUCT($E$12:$E985),16))</f>
        <v>1.1386461428208801</v>
      </c>
      <c r="G986" s="14">
        <f t="shared" ca="1" si="318"/>
        <v>1.0648387450025101</v>
      </c>
      <c r="H986" s="14">
        <f t="shared" ca="1" si="310"/>
        <v>1.06931322</v>
      </c>
      <c r="I986" s="13">
        <f t="shared" si="319"/>
        <v>5.0000000000000001E-3</v>
      </c>
      <c r="J986" s="35">
        <f t="shared" si="320"/>
        <v>44484</v>
      </c>
      <c r="K986" s="2">
        <f t="shared" si="321"/>
        <v>173</v>
      </c>
      <c r="L986" s="18">
        <f t="shared" si="322"/>
        <v>174</v>
      </c>
      <c r="M986" s="12">
        <f t="shared" si="311"/>
        <v>1.0034497149999999</v>
      </c>
      <c r="N986" s="12">
        <f t="shared" ca="1" si="312"/>
        <v>1.073002046</v>
      </c>
      <c r="O986" s="18">
        <f t="shared" si="323"/>
        <v>0</v>
      </c>
      <c r="P986" s="14">
        <f t="shared" ca="1" si="313"/>
        <v>36501.023000000001</v>
      </c>
      <c r="Q986" s="21">
        <f t="shared" si="314"/>
        <v>0</v>
      </c>
      <c r="R986" s="14">
        <f t="shared" si="315"/>
        <v>0</v>
      </c>
      <c r="S986" s="4" t="str">
        <f t="shared" si="324"/>
        <v>A+J=</v>
      </c>
      <c r="T986" s="35">
        <f t="shared" si="325"/>
        <v>44851</v>
      </c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3">
        <f t="shared" si="316"/>
        <v>44738</v>
      </c>
      <c r="B987" s="73">
        <f t="shared" ca="1" si="326"/>
        <v>536501.02300000004</v>
      </c>
      <c r="C987" s="7">
        <f t="shared" si="317"/>
        <v>500000</v>
      </c>
      <c r="D987" s="13">
        <f ca="1">IF(A987&lt;$B$1,VLOOKUP(A987,[1]DI!$A$4:$B$15000,2,FALSE),0)</f>
        <v>0</v>
      </c>
      <c r="E987" s="14">
        <f t="shared" ca="1" si="309"/>
        <v>1</v>
      </c>
      <c r="F987" s="14">
        <f ca="1">(TRUNC(PRODUCT($E$12:$E986),16))</f>
        <v>1.1386461428208801</v>
      </c>
      <c r="G987" s="14">
        <f t="shared" ca="1" si="318"/>
        <v>1.0648387450025101</v>
      </c>
      <c r="H987" s="14">
        <f t="shared" ca="1" si="310"/>
        <v>1.06931322</v>
      </c>
      <c r="I987" s="13">
        <f t="shared" si="319"/>
        <v>5.0000000000000001E-3</v>
      </c>
      <c r="J987" s="35">
        <f t="shared" si="320"/>
        <v>44484</v>
      </c>
      <c r="K987" s="2">
        <f t="shared" si="321"/>
        <v>173</v>
      </c>
      <c r="L987" s="18">
        <f t="shared" si="322"/>
        <v>174</v>
      </c>
      <c r="M987" s="12">
        <f t="shared" si="311"/>
        <v>1.0034497149999999</v>
      </c>
      <c r="N987" s="12">
        <f t="shared" ca="1" si="312"/>
        <v>1.073002046</v>
      </c>
      <c r="O987" s="18">
        <f t="shared" si="323"/>
        <v>0</v>
      </c>
      <c r="P987" s="14">
        <f t="shared" ca="1" si="313"/>
        <v>36501.023000000001</v>
      </c>
      <c r="Q987" s="21">
        <f t="shared" si="314"/>
        <v>0</v>
      </c>
      <c r="R987" s="14">
        <f t="shared" si="315"/>
        <v>0</v>
      </c>
      <c r="S987" s="4" t="str">
        <f t="shared" si="324"/>
        <v>A+J=</v>
      </c>
      <c r="T987" s="35">
        <f t="shared" si="325"/>
        <v>44851</v>
      </c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3">
        <f t="shared" si="316"/>
        <v>44739</v>
      </c>
      <c r="B988" s="73">
        <f t="shared" ca="1" si="326"/>
        <v>536501.02300000004</v>
      </c>
      <c r="C988" s="7">
        <f t="shared" si="317"/>
        <v>500000</v>
      </c>
      <c r="D988" s="13">
        <f ca="1">IF(A988&lt;$B$1,VLOOKUP(A988,[1]DI!$A$4:$B$15000,2,FALSE),0)</f>
        <v>0.13150000000000001</v>
      </c>
      <c r="E988" s="14">
        <f t="shared" ca="1" si="309"/>
        <v>1.0004903700000001</v>
      </c>
      <c r="F988" s="14">
        <f ca="1">(TRUNC(PRODUCT($E$12:$E987),16))</f>
        <v>1.1386461428208801</v>
      </c>
      <c r="G988" s="14">
        <f t="shared" ca="1" si="318"/>
        <v>1.0648387450025101</v>
      </c>
      <c r="H988" s="14">
        <f t="shared" ca="1" si="310"/>
        <v>1.06931322</v>
      </c>
      <c r="I988" s="13">
        <f t="shared" si="319"/>
        <v>5.0000000000000001E-3</v>
      </c>
      <c r="J988" s="35">
        <f t="shared" si="320"/>
        <v>44484</v>
      </c>
      <c r="K988" s="2">
        <f t="shared" si="321"/>
        <v>174</v>
      </c>
      <c r="L988" s="18">
        <f t="shared" si="322"/>
        <v>174</v>
      </c>
      <c r="M988" s="12">
        <f t="shared" si="311"/>
        <v>1.0034497149999999</v>
      </c>
      <c r="N988" s="12">
        <f t="shared" ca="1" si="312"/>
        <v>1.073002046</v>
      </c>
      <c r="O988" s="18">
        <f t="shared" si="323"/>
        <v>0</v>
      </c>
      <c r="P988" s="14">
        <f t="shared" ca="1" si="313"/>
        <v>36501.023000000001</v>
      </c>
      <c r="Q988" s="21">
        <f t="shared" si="314"/>
        <v>0</v>
      </c>
      <c r="R988" s="14">
        <f t="shared" si="315"/>
        <v>0</v>
      </c>
      <c r="S988" s="4" t="str">
        <f t="shared" si="324"/>
        <v>A+J=</v>
      </c>
      <c r="T988" s="35">
        <f t="shared" si="325"/>
        <v>44851</v>
      </c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3">
        <f t="shared" si="316"/>
        <v>44740</v>
      </c>
      <c r="B989" s="73">
        <f t="shared" ca="1" si="326"/>
        <v>536774.73149999999</v>
      </c>
      <c r="C989" s="7">
        <f t="shared" si="317"/>
        <v>500000</v>
      </c>
      <c r="D989" s="13">
        <f ca="1">IF(A989&lt;$B$1,VLOOKUP(A989,[1]DI!$A$4:$B$15000,2,FALSE),0)</f>
        <v>0.13150000000000001</v>
      </c>
      <c r="E989" s="14">
        <f t="shared" ca="1" si="309"/>
        <v>1.0004903700000001</v>
      </c>
      <c r="F989" s="14">
        <f ca="1">(TRUNC(PRODUCT($E$12:$E988),16))</f>
        <v>1.1392045007299401</v>
      </c>
      <c r="G989" s="14">
        <f t="shared" ca="1" si="318"/>
        <v>1.0648387450025101</v>
      </c>
      <c r="H989" s="14">
        <f t="shared" ca="1" si="310"/>
        <v>1.06983758</v>
      </c>
      <c r="I989" s="13">
        <f t="shared" si="319"/>
        <v>5.0000000000000001E-3</v>
      </c>
      <c r="J989" s="35">
        <f t="shared" si="320"/>
        <v>44484</v>
      </c>
      <c r="K989" s="2">
        <f t="shared" si="321"/>
        <v>175</v>
      </c>
      <c r="L989" s="18">
        <f t="shared" si="322"/>
        <v>175</v>
      </c>
      <c r="M989" s="12">
        <f t="shared" si="311"/>
        <v>1.0034695760000001</v>
      </c>
      <c r="N989" s="12">
        <f t="shared" ca="1" si="312"/>
        <v>1.073549463</v>
      </c>
      <c r="O989" s="18">
        <f t="shared" si="323"/>
        <v>0</v>
      </c>
      <c r="P989" s="14">
        <f t="shared" ca="1" si="313"/>
        <v>36774.731500000002</v>
      </c>
      <c r="Q989" s="21">
        <f t="shared" si="314"/>
        <v>0</v>
      </c>
      <c r="R989" s="14">
        <f t="shared" si="315"/>
        <v>0</v>
      </c>
      <c r="S989" s="4" t="str">
        <f t="shared" si="324"/>
        <v>A+J=</v>
      </c>
      <c r="T989" s="35">
        <f t="shared" si="325"/>
        <v>44851</v>
      </c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3">
        <f t="shared" si="316"/>
        <v>44741</v>
      </c>
      <c r="B990" s="73">
        <f t="shared" ca="1" si="326"/>
        <v>537048.57499999995</v>
      </c>
      <c r="C990" s="7">
        <f t="shared" si="317"/>
        <v>500000</v>
      </c>
      <c r="D990" s="13">
        <f ca="1">IF(A990&lt;$B$1,VLOOKUP(A990,[1]DI!$A$4:$B$15000,2,FALSE),0)</f>
        <v>0.13150000000000001</v>
      </c>
      <c r="E990" s="14">
        <f t="shared" ca="1" si="309"/>
        <v>1.0004903700000001</v>
      </c>
      <c r="F990" s="14">
        <f ca="1">(TRUNC(PRODUCT($E$12:$E989),16))</f>
        <v>1.1397631324409601</v>
      </c>
      <c r="G990" s="14">
        <f t="shared" ca="1" si="318"/>
        <v>1.0648387450025101</v>
      </c>
      <c r="H990" s="14">
        <f t="shared" ca="1" si="310"/>
        <v>1.07036219</v>
      </c>
      <c r="I990" s="13">
        <f t="shared" si="319"/>
        <v>5.0000000000000001E-3</v>
      </c>
      <c r="J990" s="35">
        <f t="shared" si="320"/>
        <v>44484</v>
      </c>
      <c r="K990" s="2">
        <f t="shared" si="321"/>
        <v>176</v>
      </c>
      <c r="L990" s="18">
        <f t="shared" si="322"/>
        <v>176</v>
      </c>
      <c r="M990" s="12">
        <f t="shared" si="311"/>
        <v>1.003489436</v>
      </c>
      <c r="N990" s="12">
        <f t="shared" ca="1" si="312"/>
        <v>1.0740971500000001</v>
      </c>
      <c r="O990" s="18">
        <f t="shared" si="323"/>
        <v>0</v>
      </c>
      <c r="P990" s="14">
        <f t="shared" ca="1" si="313"/>
        <v>37048.574999999997</v>
      </c>
      <c r="Q990" s="21">
        <f t="shared" si="314"/>
        <v>0</v>
      </c>
      <c r="R990" s="14">
        <f t="shared" si="315"/>
        <v>0</v>
      </c>
      <c r="S990" s="4" t="str">
        <f t="shared" si="324"/>
        <v>A+J=</v>
      </c>
      <c r="T990" s="35">
        <f t="shared" si="325"/>
        <v>44851</v>
      </c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3">
        <f t="shared" si="316"/>
        <v>44742</v>
      </c>
      <c r="B991" s="73">
        <f t="shared" ca="1" si="326"/>
        <v>537322.56050000002</v>
      </c>
      <c r="C991" s="7">
        <f t="shared" si="317"/>
        <v>500000</v>
      </c>
      <c r="D991" s="13">
        <f ca="1">IF(A991&lt;$B$1,VLOOKUP(A991,[1]DI!$A$4:$B$15000,2,FALSE),0)</f>
        <v>0.13150000000000001</v>
      </c>
      <c r="E991" s="14">
        <f t="shared" ca="1" si="309"/>
        <v>1.0004903700000001</v>
      </c>
      <c r="F991" s="14">
        <f ca="1">(TRUNC(PRODUCT($E$12:$E990),16))</f>
        <v>1.14032203808821</v>
      </c>
      <c r="G991" s="14">
        <f t="shared" ca="1" si="318"/>
        <v>1.0648387450025101</v>
      </c>
      <c r="H991" s="14">
        <f t="shared" ca="1" si="310"/>
        <v>1.07088706</v>
      </c>
      <c r="I991" s="13">
        <f t="shared" si="319"/>
        <v>5.0000000000000001E-3</v>
      </c>
      <c r="J991" s="35">
        <f t="shared" si="320"/>
        <v>44484</v>
      </c>
      <c r="K991" s="2">
        <f t="shared" si="321"/>
        <v>177</v>
      </c>
      <c r="L991" s="18">
        <f t="shared" si="322"/>
        <v>177</v>
      </c>
      <c r="M991" s="12">
        <f t="shared" si="311"/>
        <v>1.0035092969999999</v>
      </c>
      <c r="N991" s="12">
        <f t="shared" ca="1" si="312"/>
        <v>1.0746451210000001</v>
      </c>
      <c r="O991" s="18">
        <f t="shared" si="323"/>
        <v>0</v>
      </c>
      <c r="P991" s="14">
        <f t="shared" ca="1" si="313"/>
        <v>37322.5605</v>
      </c>
      <c r="Q991" s="21">
        <f t="shared" si="314"/>
        <v>0</v>
      </c>
      <c r="R991" s="14">
        <f t="shared" si="315"/>
        <v>0</v>
      </c>
      <c r="S991" s="4" t="str">
        <f t="shared" si="324"/>
        <v>A+J=</v>
      </c>
      <c r="T991" s="35">
        <f t="shared" si="325"/>
        <v>44851</v>
      </c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3">
        <f t="shared" si="316"/>
        <v>44743</v>
      </c>
      <c r="B992" s="73">
        <f t="shared" ca="1" si="326"/>
        <v>537596.69200000004</v>
      </c>
      <c r="C992" s="7">
        <f t="shared" si="317"/>
        <v>500000</v>
      </c>
      <c r="D992" s="13">
        <f ca="1">IF(A992&lt;$B$1,VLOOKUP(A992,[1]DI!$A$4:$B$15000,2,FALSE),0)</f>
        <v>0.13150000000000001</v>
      </c>
      <c r="E992" s="14">
        <f t="shared" ca="1" si="309"/>
        <v>1.0004903700000001</v>
      </c>
      <c r="F992" s="14">
        <f ca="1">(TRUNC(PRODUCT($E$12:$E991),16))</f>
        <v>1.1408812178060299</v>
      </c>
      <c r="G992" s="14">
        <f t="shared" ca="1" si="318"/>
        <v>1.0648387450025101</v>
      </c>
      <c r="H992" s="14">
        <f t="shared" ca="1" si="310"/>
        <v>1.0714121999999999</v>
      </c>
      <c r="I992" s="13">
        <f t="shared" si="319"/>
        <v>5.0000000000000001E-3</v>
      </c>
      <c r="J992" s="35">
        <f t="shared" si="320"/>
        <v>44484</v>
      </c>
      <c r="K992" s="2">
        <f t="shared" si="321"/>
        <v>178</v>
      </c>
      <c r="L992" s="18">
        <f t="shared" si="322"/>
        <v>178</v>
      </c>
      <c r="M992" s="12">
        <f t="shared" si="311"/>
        <v>1.0035291589999999</v>
      </c>
      <c r="N992" s="12">
        <f t="shared" ca="1" si="312"/>
        <v>1.0751933840000001</v>
      </c>
      <c r="O992" s="18">
        <f t="shared" si="323"/>
        <v>0</v>
      </c>
      <c r="P992" s="14">
        <f t="shared" ca="1" si="313"/>
        <v>37596.692000000003</v>
      </c>
      <c r="Q992" s="21">
        <f t="shared" si="314"/>
        <v>0</v>
      </c>
      <c r="R992" s="14">
        <f t="shared" si="315"/>
        <v>0</v>
      </c>
      <c r="S992" s="4" t="str">
        <f t="shared" si="324"/>
        <v>A+J=</v>
      </c>
      <c r="T992" s="35">
        <f t="shared" si="325"/>
        <v>44851</v>
      </c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3">
        <f t="shared" si="316"/>
        <v>44744</v>
      </c>
      <c r="B993" s="73">
        <f t="shared" ca="1" si="326"/>
        <v>537870.95449999999</v>
      </c>
      <c r="C993" s="7">
        <f t="shared" si="317"/>
        <v>500000</v>
      </c>
      <c r="D993" s="13">
        <f ca="1">IF(A993&lt;$B$1,VLOOKUP(A993,[1]DI!$A$4:$B$15000,2,FALSE),0)</f>
        <v>0</v>
      </c>
      <c r="E993" s="14">
        <f t="shared" ca="1" si="309"/>
        <v>1</v>
      </c>
      <c r="F993" s="14">
        <f ca="1">(TRUNC(PRODUCT($E$12:$E992),16))</f>
        <v>1.1414406717288099</v>
      </c>
      <c r="G993" s="14">
        <f t="shared" ca="1" si="318"/>
        <v>1.0648387450025101</v>
      </c>
      <c r="H993" s="14">
        <f t="shared" ca="1" si="310"/>
        <v>1.0719375799999999</v>
      </c>
      <c r="I993" s="13">
        <f t="shared" si="319"/>
        <v>5.0000000000000001E-3</v>
      </c>
      <c r="J993" s="35">
        <f t="shared" si="320"/>
        <v>44484</v>
      </c>
      <c r="K993" s="2">
        <f t="shared" si="321"/>
        <v>178</v>
      </c>
      <c r="L993" s="18">
        <f t="shared" si="322"/>
        <v>179</v>
      </c>
      <c r="M993" s="12">
        <f t="shared" si="311"/>
        <v>1.003549021</v>
      </c>
      <c r="N993" s="12">
        <f t="shared" ca="1" si="312"/>
        <v>1.075741909</v>
      </c>
      <c r="O993" s="18">
        <f t="shared" si="323"/>
        <v>0</v>
      </c>
      <c r="P993" s="14">
        <f t="shared" ca="1" si="313"/>
        <v>37870.9545</v>
      </c>
      <c r="Q993" s="21">
        <f t="shared" si="314"/>
        <v>0</v>
      </c>
      <c r="R993" s="14">
        <f t="shared" si="315"/>
        <v>0</v>
      </c>
      <c r="S993" s="4" t="str">
        <f t="shared" si="324"/>
        <v>A+J=</v>
      </c>
      <c r="T993" s="35">
        <f t="shared" si="325"/>
        <v>44851</v>
      </c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3">
        <f t="shared" si="316"/>
        <v>44745</v>
      </c>
      <c r="B994" s="73">
        <f t="shared" ca="1" si="326"/>
        <v>537870.95449999999</v>
      </c>
      <c r="C994" s="7">
        <f t="shared" si="317"/>
        <v>500000</v>
      </c>
      <c r="D994" s="13">
        <f ca="1">IF(A994&lt;$B$1,VLOOKUP(A994,[1]DI!$A$4:$B$15000,2,FALSE),0)</f>
        <v>0</v>
      </c>
      <c r="E994" s="14">
        <f t="shared" ca="1" si="309"/>
        <v>1</v>
      </c>
      <c r="F994" s="14">
        <f ca="1">(TRUNC(PRODUCT($E$12:$E993),16))</f>
        <v>1.1414406717288099</v>
      </c>
      <c r="G994" s="14">
        <f t="shared" ca="1" si="318"/>
        <v>1.0648387450025101</v>
      </c>
      <c r="H994" s="14">
        <f t="shared" ca="1" si="310"/>
        <v>1.0719375799999999</v>
      </c>
      <c r="I994" s="13">
        <f t="shared" si="319"/>
        <v>5.0000000000000001E-3</v>
      </c>
      <c r="J994" s="35">
        <f t="shared" si="320"/>
        <v>44484</v>
      </c>
      <c r="K994" s="2">
        <f t="shared" si="321"/>
        <v>178</v>
      </c>
      <c r="L994" s="18">
        <f t="shared" si="322"/>
        <v>179</v>
      </c>
      <c r="M994" s="12">
        <f t="shared" si="311"/>
        <v>1.003549021</v>
      </c>
      <c r="N994" s="12">
        <f t="shared" ca="1" si="312"/>
        <v>1.075741909</v>
      </c>
      <c r="O994" s="18">
        <f t="shared" si="323"/>
        <v>0</v>
      </c>
      <c r="P994" s="14">
        <f t="shared" ca="1" si="313"/>
        <v>37870.9545</v>
      </c>
      <c r="Q994" s="21">
        <f t="shared" si="314"/>
        <v>0</v>
      </c>
      <c r="R994" s="14">
        <f t="shared" si="315"/>
        <v>0</v>
      </c>
      <c r="S994" s="4" t="str">
        <f t="shared" si="324"/>
        <v>A+J=</v>
      </c>
      <c r="T994" s="35">
        <f t="shared" si="325"/>
        <v>44851</v>
      </c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3">
        <f t="shared" si="316"/>
        <v>44746</v>
      </c>
      <c r="B995" s="73">
        <f t="shared" ca="1" si="326"/>
        <v>537870.95449999999</v>
      </c>
      <c r="C995" s="7">
        <f t="shared" si="317"/>
        <v>500000</v>
      </c>
      <c r="D995" s="13">
        <f ca="1">IF(A995&lt;$B$1,VLOOKUP(A995,[1]DI!$A$4:$B$15000,2,FALSE),0)</f>
        <v>0.13150000000000001</v>
      </c>
      <c r="E995" s="14">
        <f t="shared" ca="1" si="309"/>
        <v>1.0004903700000001</v>
      </c>
      <c r="F995" s="14">
        <f ca="1">(TRUNC(PRODUCT($E$12:$E994),16))</f>
        <v>1.1414406717288099</v>
      </c>
      <c r="G995" s="14">
        <f t="shared" ca="1" si="318"/>
        <v>1.0648387450025101</v>
      </c>
      <c r="H995" s="14">
        <f t="shared" ca="1" si="310"/>
        <v>1.0719375799999999</v>
      </c>
      <c r="I995" s="13">
        <f t="shared" si="319"/>
        <v>5.0000000000000001E-3</v>
      </c>
      <c r="J995" s="35">
        <f t="shared" si="320"/>
        <v>44484</v>
      </c>
      <c r="K995" s="2">
        <f t="shared" si="321"/>
        <v>179</v>
      </c>
      <c r="L995" s="18">
        <f t="shared" si="322"/>
        <v>179</v>
      </c>
      <c r="M995" s="12">
        <f t="shared" si="311"/>
        <v>1.003549021</v>
      </c>
      <c r="N995" s="12">
        <f t="shared" ca="1" si="312"/>
        <v>1.075741909</v>
      </c>
      <c r="O995" s="18">
        <f t="shared" si="323"/>
        <v>0</v>
      </c>
      <c r="P995" s="14">
        <f t="shared" ca="1" si="313"/>
        <v>37870.9545</v>
      </c>
      <c r="Q995" s="21">
        <f t="shared" si="314"/>
        <v>0</v>
      </c>
      <c r="R995" s="14">
        <f t="shared" si="315"/>
        <v>0</v>
      </c>
      <c r="S995" s="4" t="str">
        <f t="shared" si="324"/>
        <v>A+J=</v>
      </c>
      <c r="T995" s="35">
        <f t="shared" si="325"/>
        <v>44851</v>
      </c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3">
        <f t="shared" si="316"/>
        <v>44747</v>
      </c>
      <c r="B996" s="73">
        <f t="shared" ca="1" si="326"/>
        <v>538145.36300000001</v>
      </c>
      <c r="C996" s="7">
        <f t="shared" si="317"/>
        <v>500000</v>
      </c>
      <c r="D996" s="13">
        <f ca="1">IF(A996&lt;$B$1,VLOOKUP(A996,[1]DI!$A$4:$B$15000,2,FALSE),0)</f>
        <v>0.13150000000000001</v>
      </c>
      <c r="E996" s="14">
        <f t="shared" ca="1" si="309"/>
        <v>1.0004903700000001</v>
      </c>
      <c r="F996" s="14">
        <f ca="1">(TRUNC(PRODUCT($E$12:$E995),16))</f>
        <v>1.142000399991</v>
      </c>
      <c r="G996" s="14">
        <f t="shared" ca="1" si="318"/>
        <v>1.0648387450025101</v>
      </c>
      <c r="H996" s="14">
        <f t="shared" ca="1" si="310"/>
        <v>1.0724632300000001</v>
      </c>
      <c r="I996" s="13">
        <f t="shared" si="319"/>
        <v>5.0000000000000001E-3</v>
      </c>
      <c r="J996" s="35">
        <f t="shared" si="320"/>
        <v>44484</v>
      </c>
      <c r="K996" s="2">
        <f t="shared" si="321"/>
        <v>180</v>
      </c>
      <c r="L996" s="18">
        <f t="shared" si="322"/>
        <v>180</v>
      </c>
      <c r="M996" s="12">
        <f t="shared" si="311"/>
        <v>1.003568883</v>
      </c>
      <c r="N996" s="12">
        <f t="shared" ca="1" si="312"/>
        <v>1.0762907260000001</v>
      </c>
      <c r="O996" s="18">
        <f t="shared" si="323"/>
        <v>0</v>
      </c>
      <c r="P996" s="14">
        <f t="shared" ca="1" si="313"/>
        <v>38145.362999999998</v>
      </c>
      <c r="Q996" s="21">
        <f t="shared" si="314"/>
        <v>0</v>
      </c>
      <c r="R996" s="14">
        <f t="shared" si="315"/>
        <v>0</v>
      </c>
      <c r="S996" s="4" t="str">
        <f t="shared" si="324"/>
        <v>A+J=</v>
      </c>
      <c r="T996" s="35">
        <f t="shared" si="325"/>
        <v>44851</v>
      </c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3">
        <f t="shared" si="316"/>
        <v>44748</v>
      </c>
      <c r="B997" s="73">
        <f t="shared" ca="1" si="326"/>
        <v>538419.90749999997</v>
      </c>
      <c r="C997" s="7">
        <f t="shared" si="317"/>
        <v>500000</v>
      </c>
      <c r="D997" s="13">
        <f ca="1">IF(A997&lt;$B$1,VLOOKUP(A997,[1]DI!$A$4:$B$15000,2,FALSE),0)</f>
        <v>0.13150000000000001</v>
      </c>
      <c r="E997" s="14">
        <f t="shared" ca="1" si="309"/>
        <v>1.0004903700000001</v>
      </c>
      <c r="F997" s="14">
        <f ca="1">(TRUNC(PRODUCT($E$12:$E996),16))</f>
        <v>1.1425604027271501</v>
      </c>
      <c r="G997" s="14">
        <f t="shared" ca="1" si="318"/>
        <v>1.0648387450025101</v>
      </c>
      <c r="H997" s="14">
        <f t="shared" ca="1" si="310"/>
        <v>1.0729891300000001</v>
      </c>
      <c r="I997" s="13">
        <f t="shared" si="319"/>
        <v>5.0000000000000001E-3</v>
      </c>
      <c r="J997" s="35">
        <f t="shared" si="320"/>
        <v>44484</v>
      </c>
      <c r="K997" s="2">
        <f t="shared" si="321"/>
        <v>181</v>
      </c>
      <c r="L997" s="18">
        <f t="shared" si="322"/>
        <v>181</v>
      </c>
      <c r="M997" s="12">
        <f t="shared" si="311"/>
        <v>1.0035887459999999</v>
      </c>
      <c r="N997" s="12">
        <f t="shared" ca="1" si="312"/>
        <v>1.076839815</v>
      </c>
      <c r="O997" s="18">
        <f t="shared" si="323"/>
        <v>0</v>
      </c>
      <c r="P997" s="14">
        <f t="shared" ca="1" si="313"/>
        <v>38419.907500000001</v>
      </c>
      <c r="Q997" s="21">
        <f t="shared" si="314"/>
        <v>0</v>
      </c>
      <c r="R997" s="14">
        <f t="shared" si="315"/>
        <v>0</v>
      </c>
      <c r="S997" s="4" t="str">
        <f t="shared" si="324"/>
        <v>A+J=</v>
      </c>
      <c r="T997" s="35">
        <f t="shared" si="325"/>
        <v>44851</v>
      </c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3">
        <f t="shared" si="316"/>
        <v>44749</v>
      </c>
      <c r="B998" s="73">
        <f t="shared" ca="1" si="326"/>
        <v>538694.59849999996</v>
      </c>
      <c r="C998" s="7">
        <f t="shared" si="317"/>
        <v>500000</v>
      </c>
      <c r="D998" s="13">
        <f ca="1">IF(A998&lt;$B$1,VLOOKUP(A998,[1]DI!$A$4:$B$15000,2,FALSE),0)</f>
        <v>0.13150000000000001</v>
      </c>
      <c r="E998" s="14">
        <f t="shared" ca="1" si="309"/>
        <v>1.0004903700000001</v>
      </c>
      <c r="F998" s="14">
        <f ca="1">(TRUNC(PRODUCT($E$12:$E997),16))</f>
        <v>1.1431206800718301</v>
      </c>
      <c r="G998" s="14">
        <f t="shared" ca="1" si="318"/>
        <v>1.0648387450025101</v>
      </c>
      <c r="H998" s="14">
        <f t="shared" ca="1" si="310"/>
        <v>1.0735153</v>
      </c>
      <c r="I998" s="13">
        <f t="shared" si="319"/>
        <v>5.0000000000000001E-3</v>
      </c>
      <c r="J998" s="35">
        <f t="shared" si="320"/>
        <v>44484</v>
      </c>
      <c r="K998" s="2">
        <f t="shared" si="321"/>
        <v>182</v>
      </c>
      <c r="L998" s="18">
        <f t="shared" si="322"/>
        <v>182</v>
      </c>
      <c r="M998" s="12">
        <f t="shared" si="311"/>
        <v>1.003608609</v>
      </c>
      <c r="N998" s="12">
        <f t="shared" ca="1" si="312"/>
        <v>1.077389197</v>
      </c>
      <c r="O998" s="18">
        <f t="shared" si="323"/>
        <v>0</v>
      </c>
      <c r="P998" s="14">
        <f t="shared" ca="1" si="313"/>
        <v>38694.5985</v>
      </c>
      <c r="Q998" s="21">
        <f t="shared" si="314"/>
        <v>0</v>
      </c>
      <c r="R998" s="14">
        <f t="shared" si="315"/>
        <v>0</v>
      </c>
      <c r="S998" s="4" t="str">
        <f t="shared" si="324"/>
        <v>A+J=</v>
      </c>
      <c r="T998" s="35">
        <f t="shared" si="325"/>
        <v>44851</v>
      </c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3">
        <f t="shared" si="316"/>
        <v>44750</v>
      </c>
      <c r="B999" s="73">
        <f t="shared" ca="1" si="326"/>
        <v>538969.42500000005</v>
      </c>
      <c r="C999" s="7">
        <f t="shared" si="317"/>
        <v>500000</v>
      </c>
      <c r="D999" s="13">
        <f ca="1">IF(A999&lt;$B$1,VLOOKUP(A999,[1]DI!$A$4:$B$15000,2,FALSE),0)</f>
        <v>0.13150000000000001</v>
      </c>
      <c r="E999" s="14">
        <f t="shared" ca="1" si="309"/>
        <v>1.0004903700000001</v>
      </c>
      <c r="F999" s="14">
        <f ca="1">(TRUNC(PRODUCT($E$12:$E998),16))</f>
        <v>1.1436812321597201</v>
      </c>
      <c r="G999" s="14">
        <f t="shared" ca="1" si="318"/>
        <v>1.0648387450025101</v>
      </c>
      <c r="H999" s="14">
        <f t="shared" ca="1" si="310"/>
        <v>1.0740417200000001</v>
      </c>
      <c r="I999" s="13">
        <f t="shared" si="319"/>
        <v>5.0000000000000001E-3</v>
      </c>
      <c r="J999" s="35">
        <f t="shared" si="320"/>
        <v>44484</v>
      </c>
      <c r="K999" s="2">
        <f t="shared" si="321"/>
        <v>183</v>
      </c>
      <c r="L999" s="18">
        <f t="shared" si="322"/>
        <v>183</v>
      </c>
      <c r="M999" s="12">
        <f t="shared" si="311"/>
        <v>1.0036284719999999</v>
      </c>
      <c r="N999" s="12">
        <f t="shared" ca="1" si="312"/>
        <v>1.07793885</v>
      </c>
      <c r="O999" s="18">
        <f t="shared" si="323"/>
        <v>0</v>
      </c>
      <c r="P999" s="14">
        <f t="shared" ca="1" si="313"/>
        <v>38969.425000000003</v>
      </c>
      <c r="Q999" s="21">
        <f t="shared" si="314"/>
        <v>0</v>
      </c>
      <c r="R999" s="14">
        <f t="shared" si="315"/>
        <v>0</v>
      </c>
      <c r="S999" s="4" t="str">
        <f t="shared" si="324"/>
        <v>A+J=</v>
      </c>
      <c r="T999" s="35">
        <f t="shared" si="325"/>
        <v>44851</v>
      </c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3">
        <f t="shared" si="316"/>
        <v>44751</v>
      </c>
      <c r="B1000" s="73">
        <f t="shared" ca="1" si="326"/>
        <v>539244.3885</v>
      </c>
      <c r="C1000" s="7">
        <f t="shared" si="317"/>
        <v>500000</v>
      </c>
      <c r="D1000" s="13">
        <f ca="1">IF(A1000&lt;$B$1,VLOOKUP(A1000,[1]DI!$A$4:$B$15000,2,FALSE),0)</f>
        <v>0</v>
      </c>
      <c r="E1000" s="14">
        <f t="shared" ca="1" si="309"/>
        <v>1</v>
      </c>
      <c r="F1000" s="14">
        <f ca="1">(TRUNC(PRODUCT($E$12:$E999),16))</f>
        <v>1.14424205912553</v>
      </c>
      <c r="G1000" s="14">
        <f t="shared" ca="1" si="318"/>
        <v>1.0648387450025101</v>
      </c>
      <c r="H1000" s="14">
        <f t="shared" ca="1" si="310"/>
        <v>1.07456839</v>
      </c>
      <c r="I1000" s="13">
        <f t="shared" si="319"/>
        <v>5.0000000000000001E-3</v>
      </c>
      <c r="J1000" s="35">
        <f t="shared" si="320"/>
        <v>44484</v>
      </c>
      <c r="K1000" s="2">
        <f t="shared" si="321"/>
        <v>183</v>
      </c>
      <c r="L1000" s="18">
        <f t="shared" si="322"/>
        <v>184</v>
      </c>
      <c r="M1000" s="12">
        <f t="shared" si="311"/>
        <v>1.0036483359999999</v>
      </c>
      <c r="N1000" s="12">
        <f t="shared" ca="1" si="312"/>
        <v>1.078488777</v>
      </c>
      <c r="O1000" s="18">
        <f t="shared" si="323"/>
        <v>0</v>
      </c>
      <c r="P1000" s="14">
        <f t="shared" ca="1" si="313"/>
        <v>39244.388500000001</v>
      </c>
      <c r="Q1000" s="21">
        <f t="shared" si="314"/>
        <v>0</v>
      </c>
      <c r="R1000" s="14">
        <f t="shared" si="315"/>
        <v>0</v>
      </c>
      <c r="S1000" s="4" t="str">
        <f t="shared" si="324"/>
        <v>A+J=</v>
      </c>
      <c r="T1000" s="35">
        <f t="shared" si="325"/>
        <v>44851</v>
      </c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3">
        <f t="shared" si="316"/>
        <v>44752</v>
      </c>
      <c r="B1001" s="73">
        <f t="shared" ca="1" si="326"/>
        <v>539244.3885</v>
      </c>
      <c r="C1001" s="7">
        <f t="shared" si="317"/>
        <v>500000</v>
      </c>
      <c r="D1001" s="13">
        <f ca="1">IF(A1001&lt;$B$1,VLOOKUP(A1001,[1]DI!$A$4:$B$15000,2,FALSE),0)</f>
        <v>0</v>
      </c>
      <c r="E1001" s="14">
        <f t="shared" ca="1" si="309"/>
        <v>1</v>
      </c>
      <c r="F1001" s="14">
        <f ca="1">(TRUNC(PRODUCT($E$12:$E1000),16))</f>
        <v>1.14424205912553</v>
      </c>
      <c r="G1001" s="14">
        <f t="shared" ca="1" si="318"/>
        <v>1.0648387450025101</v>
      </c>
      <c r="H1001" s="14">
        <f t="shared" ca="1" si="310"/>
        <v>1.07456839</v>
      </c>
      <c r="I1001" s="13">
        <f t="shared" si="319"/>
        <v>5.0000000000000001E-3</v>
      </c>
      <c r="J1001" s="35">
        <f t="shared" si="320"/>
        <v>44484</v>
      </c>
      <c r="K1001" s="2">
        <f t="shared" si="321"/>
        <v>183</v>
      </c>
      <c r="L1001" s="18">
        <f t="shared" si="322"/>
        <v>184</v>
      </c>
      <c r="M1001" s="12">
        <f t="shared" si="311"/>
        <v>1.0036483359999999</v>
      </c>
      <c r="N1001" s="12">
        <f t="shared" ca="1" si="312"/>
        <v>1.078488777</v>
      </c>
      <c r="O1001" s="18">
        <f t="shared" si="323"/>
        <v>0</v>
      </c>
      <c r="P1001" s="14">
        <f t="shared" ca="1" si="313"/>
        <v>39244.388500000001</v>
      </c>
      <c r="Q1001" s="21">
        <f t="shared" si="314"/>
        <v>0</v>
      </c>
      <c r="R1001" s="14">
        <f t="shared" si="315"/>
        <v>0</v>
      </c>
      <c r="S1001" s="4" t="str">
        <f t="shared" si="324"/>
        <v>A+J=</v>
      </c>
      <c r="T1001" s="35">
        <f t="shared" si="325"/>
        <v>44851</v>
      </c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3">
        <f t="shared" si="316"/>
        <v>44753</v>
      </c>
      <c r="B1002" s="73">
        <f t="shared" ca="1" si="326"/>
        <v>539244.3885</v>
      </c>
      <c r="C1002" s="7">
        <f t="shared" si="317"/>
        <v>500000</v>
      </c>
      <c r="D1002" s="13">
        <f ca="1">IF(A1002&lt;$B$1,VLOOKUP(A1002,[1]DI!$A$4:$B$15000,2,FALSE),0)</f>
        <v>0.13150000000000001</v>
      </c>
      <c r="E1002" s="14">
        <f t="shared" ca="1" si="309"/>
        <v>1.0004903700000001</v>
      </c>
      <c r="F1002" s="14">
        <f ca="1">(TRUNC(PRODUCT($E$12:$E1001),16))</f>
        <v>1.14424205912553</v>
      </c>
      <c r="G1002" s="14">
        <f t="shared" ca="1" si="318"/>
        <v>1.0648387450025101</v>
      </c>
      <c r="H1002" s="14">
        <f t="shared" ca="1" si="310"/>
        <v>1.07456839</v>
      </c>
      <c r="I1002" s="13">
        <f t="shared" si="319"/>
        <v>5.0000000000000001E-3</v>
      </c>
      <c r="J1002" s="35">
        <f t="shared" si="320"/>
        <v>44484</v>
      </c>
      <c r="K1002" s="2">
        <f t="shared" si="321"/>
        <v>184</v>
      </c>
      <c r="L1002" s="18">
        <f t="shared" si="322"/>
        <v>184</v>
      </c>
      <c r="M1002" s="12">
        <f t="shared" si="311"/>
        <v>1.0036483359999999</v>
      </c>
      <c r="N1002" s="12">
        <f t="shared" ca="1" si="312"/>
        <v>1.078488777</v>
      </c>
      <c r="O1002" s="18">
        <f t="shared" si="323"/>
        <v>0</v>
      </c>
      <c r="P1002" s="14">
        <f t="shared" ca="1" si="313"/>
        <v>39244.388500000001</v>
      </c>
      <c r="Q1002" s="21">
        <f t="shared" si="314"/>
        <v>0</v>
      </c>
      <c r="R1002" s="14">
        <f t="shared" si="315"/>
        <v>0</v>
      </c>
      <c r="S1002" s="4" t="str">
        <f t="shared" si="324"/>
        <v>A+J=</v>
      </c>
      <c r="T1002" s="35">
        <f t="shared" si="325"/>
        <v>44851</v>
      </c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3">
        <f t="shared" si="316"/>
        <v>44754</v>
      </c>
      <c r="B1003" s="73">
        <f t="shared" ca="1" si="326"/>
        <v>539519.49749999004</v>
      </c>
      <c r="C1003" s="7">
        <f t="shared" si="317"/>
        <v>500000</v>
      </c>
      <c r="D1003" s="13">
        <f ca="1">IF(A1003&lt;$B$1,VLOOKUP(A1003,[1]DI!$A$4:$B$15000,2,FALSE),0)</f>
        <v>0.13150000000000001</v>
      </c>
      <c r="E1003" s="14">
        <f t="shared" ca="1" si="309"/>
        <v>1.0004903700000001</v>
      </c>
      <c r="F1003" s="14">
        <f ca="1">(TRUNC(PRODUCT($E$12:$E1002),16))</f>
        <v>1.1448031611040701</v>
      </c>
      <c r="G1003" s="14">
        <f t="shared" ca="1" si="318"/>
        <v>1.0648387450025101</v>
      </c>
      <c r="H1003" s="14">
        <f t="shared" ca="1" si="310"/>
        <v>1.0750953299999999</v>
      </c>
      <c r="I1003" s="13">
        <f t="shared" si="319"/>
        <v>5.0000000000000001E-3</v>
      </c>
      <c r="J1003" s="35">
        <f t="shared" si="320"/>
        <v>44484</v>
      </c>
      <c r="K1003" s="2">
        <f t="shared" si="321"/>
        <v>185</v>
      </c>
      <c r="L1003" s="18">
        <f t="shared" si="322"/>
        <v>185</v>
      </c>
      <c r="M1003" s="12">
        <f t="shared" si="311"/>
        <v>1.0036681999999999</v>
      </c>
      <c r="N1003" s="12">
        <f t="shared" ca="1" si="312"/>
        <v>1.0790389949999999</v>
      </c>
      <c r="O1003" s="18">
        <f t="shared" si="323"/>
        <v>0</v>
      </c>
      <c r="P1003" s="14">
        <f t="shared" ca="1" si="313"/>
        <v>39519.497499990001</v>
      </c>
      <c r="Q1003" s="21">
        <f t="shared" si="314"/>
        <v>0</v>
      </c>
      <c r="R1003" s="14">
        <f t="shared" si="315"/>
        <v>0</v>
      </c>
      <c r="S1003" s="4" t="str">
        <f t="shared" si="324"/>
        <v>A+J=</v>
      </c>
      <c r="T1003" s="35">
        <f t="shared" si="325"/>
        <v>44851</v>
      </c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3">
        <f t="shared" si="316"/>
        <v>44755</v>
      </c>
      <c r="B1004" s="73">
        <f t="shared" ca="1" si="326"/>
        <v>539794.74300000002</v>
      </c>
      <c r="C1004" s="7">
        <f t="shared" si="317"/>
        <v>500000</v>
      </c>
      <c r="D1004" s="13">
        <f ca="1">IF(A1004&lt;$B$1,VLOOKUP(A1004,[1]DI!$A$4:$B$15000,2,FALSE),0)</f>
        <v>0.13150000000000001</v>
      </c>
      <c r="E1004" s="14">
        <f t="shared" ca="1" si="309"/>
        <v>1.0004903700000001</v>
      </c>
      <c r="F1004" s="14">
        <f ca="1">(TRUNC(PRODUCT($E$12:$E1003),16))</f>
        <v>1.14536453823018</v>
      </c>
      <c r="G1004" s="14">
        <f t="shared" ca="1" si="318"/>
        <v>1.0648387450025101</v>
      </c>
      <c r="H1004" s="14">
        <f t="shared" ca="1" si="310"/>
        <v>1.07562252</v>
      </c>
      <c r="I1004" s="13">
        <f t="shared" si="319"/>
        <v>5.0000000000000001E-3</v>
      </c>
      <c r="J1004" s="35">
        <f t="shared" si="320"/>
        <v>44484</v>
      </c>
      <c r="K1004" s="2">
        <f t="shared" si="321"/>
        <v>186</v>
      </c>
      <c r="L1004" s="18">
        <f t="shared" si="322"/>
        <v>186</v>
      </c>
      <c r="M1004" s="12">
        <f t="shared" si="311"/>
        <v>1.003688065</v>
      </c>
      <c r="N1004" s="12">
        <f t="shared" ca="1" si="312"/>
        <v>1.0795894859999999</v>
      </c>
      <c r="O1004" s="18">
        <f t="shared" si="323"/>
        <v>0</v>
      </c>
      <c r="P1004" s="14">
        <f t="shared" ca="1" si="313"/>
        <v>39794.743000000002</v>
      </c>
      <c r="Q1004" s="21">
        <f t="shared" si="314"/>
        <v>0</v>
      </c>
      <c r="R1004" s="14">
        <f t="shared" si="315"/>
        <v>0</v>
      </c>
      <c r="S1004" s="4" t="str">
        <f t="shared" si="324"/>
        <v>A+J=</v>
      </c>
      <c r="T1004" s="35">
        <f t="shared" si="325"/>
        <v>44851</v>
      </c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3">
        <f t="shared" si="316"/>
        <v>44756</v>
      </c>
      <c r="B1005" s="73">
        <f t="shared" ca="1" si="326"/>
        <v>540070.13450000004</v>
      </c>
      <c r="C1005" s="7">
        <f t="shared" si="317"/>
        <v>500000</v>
      </c>
      <c r="D1005" s="13">
        <f ca="1">IF(A1005&lt;$B$1,VLOOKUP(A1005,[1]DI!$A$4:$B$15000,2,FALSE),0)</f>
        <v>0.13150000000000001</v>
      </c>
      <c r="E1005" s="14">
        <f t="shared" ca="1" si="309"/>
        <v>1.0004903700000001</v>
      </c>
      <c r="F1005" s="14">
        <f ca="1">(TRUNC(PRODUCT($E$12:$E1004),16))</f>
        <v>1.1459261906387901</v>
      </c>
      <c r="G1005" s="14">
        <f t="shared" ca="1" si="318"/>
        <v>1.0648387450025101</v>
      </c>
      <c r="H1005" s="14">
        <f t="shared" ca="1" si="310"/>
        <v>1.0761499800000001</v>
      </c>
      <c r="I1005" s="13">
        <f t="shared" si="319"/>
        <v>5.0000000000000001E-3</v>
      </c>
      <c r="J1005" s="35">
        <f t="shared" si="320"/>
        <v>44484</v>
      </c>
      <c r="K1005" s="2">
        <f t="shared" si="321"/>
        <v>187</v>
      </c>
      <c r="L1005" s="18">
        <f t="shared" si="322"/>
        <v>187</v>
      </c>
      <c r="M1005" s="12">
        <f t="shared" si="311"/>
        <v>1.00370793</v>
      </c>
      <c r="N1005" s="12">
        <f t="shared" ca="1" si="312"/>
        <v>1.0801402689999999</v>
      </c>
      <c r="O1005" s="18">
        <f t="shared" si="323"/>
        <v>0</v>
      </c>
      <c r="P1005" s="14">
        <f t="shared" ca="1" si="313"/>
        <v>40070.1345</v>
      </c>
      <c r="Q1005" s="21">
        <f t="shared" si="314"/>
        <v>0</v>
      </c>
      <c r="R1005" s="14">
        <f t="shared" si="315"/>
        <v>0</v>
      </c>
      <c r="S1005" s="4" t="str">
        <f t="shared" si="324"/>
        <v>A+J=</v>
      </c>
      <c r="T1005" s="35">
        <f t="shared" si="325"/>
        <v>44851</v>
      </c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3">
        <f t="shared" si="316"/>
        <v>44757</v>
      </c>
      <c r="B1006" s="73">
        <f t="shared" ca="1" si="326"/>
        <v>540345.66200000001</v>
      </c>
      <c r="C1006" s="7">
        <f t="shared" si="317"/>
        <v>500000</v>
      </c>
      <c r="D1006" s="13">
        <f ca="1">IF(A1006&lt;$B$1,VLOOKUP(A1006,[1]DI!$A$4:$B$15000,2,FALSE),0)</f>
        <v>0.13150000000000001</v>
      </c>
      <c r="E1006" s="14">
        <f t="shared" ca="1" si="309"/>
        <v>1.0004903700000001</v>
      </c>
      <c r="F1006" s="14">
        <f ca="1">(TRUNC(PRODUCT($E$12:$E1005),16))</f>
        <v>1.1464881184648901</v>
      </c>
      <c r="G1006" s="14">
        <f t="shared" ca="1" si="318"/>
        <v>1.0648387450025101</v>
      </c>
      <c r="H1006" s="14">
        <f t="shared" ca="1" si="310"/>
        <v>1.0766776899999999</v>
      </c>
      <c r="I1006" s="13">
        <f t="shared" si="319"/>
        <v>5.0000000000000001E-3</v>
      </c>
      <c r="J1006" s="35">
        <f t="shared" si="320"/>
        <v>44484</v>
      </c>
      <c r="K1006" s="2">
        <f t="shared" si="321"/>
        <v>188</v>
      </c>
      <c r="L1006" s="18">
        <f t="shared" si="322"/>
        <v>188</v>
      </c>
      <c r="M1006" s="12">
        <f t="shared" si="311"/>
        <v>1.0037277950000001</v>
      </c>
      <c r="N1006" s="12">
        <f t="shared" ca="1" si="312"/>
        <v>1.080691324</v>
      </c>
      <c r="O1006" s="18">
        <f t="shared" si="323"/>
        <v>0</v>
      </c>
      <c r="P1006" s="14">
        <f t="shared" ca="1" si="313"/>
        <v>40345.661999999997</v>
      </c>
      <c r="Q1006" s="21">
        <f t="shared" si="314"/>
        <v>0</v>
      </c>
      <c r="R1006" s="14">
        <f t="shared" si="315"/>
        <v>0</v>
      </c>
      <c r="S1006" s="4" t="str">
        <f t="shared" si="324"/>
        <v>A+J=</v>
      </c>
      <c r="T1006" s="35">
        <f t="shared" si="325"/>
        <v>44851</v>
      </c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3">
        <f t="shared" si="316"/>
        <v>44758</v>
      </c>
      <c r="B1007" s="73">
        <f t="shared" ca="1" si="326"/>
        <v>540621.33100000001</v>
      </c>
      <c r="C1007" s="7">
        <f t="shared" si="317"/>
        <v>500000</v>
      </c>
      <c r="D1007" s="13">
        <f ca="1">IF(A1007&lt;$B$1,VLOOKUP(A1007,[1]DI!$A$4:$B$15000,2,FALSE),0)</f>
        <v>0</v>
      </c>
      <c r="E1007" s="14">
        <f t="shared" ca="1" si="309"/>
        <v>1</v>
      </c>
      <c r="F1007" s="14">
        <f ca="1">(TRUNC(PRODUCT($E$12:$E1006),16))</f>
        <v>1.1470503218435399</v>
      </c>
      <c r="G1007" s="14">
        <f t="shared" ca="1" si="318"/>
        <v>1.0648387450025101</v>
      </c>
      <c r="H1007" s="14">
        <f t="shared" ca="1" si="310"/>
        <v>1.07720566</v>
      </c>
      <c r="I1007" s="13">
        <f t="shared" si="319"/>
        <v>5.0000000000000001E-3</v>
      </c>
      <c r="J1007" s="35">
        <f t="shared" si="320"/>
        <v>44484</v>
      </c>
      <c r="K1007" s="2">
        <f t="shared" si="321"/>
        <v>188</v>
      </c>
      <c r="L1007" s="18">
        <f t="shared" si="322"/>
        <v>189</v>
      </c>
      <c r="M1007" s="12">
        <f t="shared" si="311"/>
        <v>1.003747661</v>
      </c>
      <c r="N1007" s="12">
        <f t="shared" ca="1" si="312"/>
        <v>1.081242662</v>
      </c>
      <c r="O1007" s="18">
        <f t="shared" si="323"/>
        <v>0</v>
      </c>
      <c r="P1007" s="14">
        <f t="shared" ca="1" si="313"/>
        <v>40621.330999999998</v>
      </c>
      <c r="Q1007" s="21">
        <f t="shared" si="314"/>
        <v>0</v>
      </c>
      <c r="R1007" s="14">
        <f t="shared" si="315"/>
        <v>0</v>
      </c>
      <c r="S1007" s="4" t="str">
        <f t="shared" si="324"/>
        <v>A+J=</v>
      </c>
      <c r="T1007" s="35">
        <f t="shared" si="325"/>
        <v>44851</v>
      </c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3">
        <f t="shared" si="316"/>
        <v>44759</v>
      </c>
      <c r="B1008" s="73">
        <f t="shared" ca="1" si="326"/>
        <v>540621.33100000001</v>
      </c>
      <c r="C1008" s="7">
        <f t="shared" si="317"/>
        <v>500000</v>
      </c>
      <c r="D1008" s="13">
        <f ca="1">IF(A1008&lt;$B$1,VLOOKUP(A1008,[1]DI!$A$4:$B$15000,2,FALSE),0)</f>
        <v>0</v>
      </c>
      <c r="E1008" s="14">
        <f t="shared" ca="1" si="309"/>
        <v>1</v>
      </c>
      <c r="F1008" s="14">
        <f ca="1">(TRUNC(PRODUCT($E$12:$E1007),16))</f>
        <v>1.1470503218435399</v>
      </c>
      <c r="G1008" s="14">
        <f t="shared" ca="1" si="318"/>
        <v>1.0648387450025101</v>
      </c>
      <c r="H1008" s="14">
        <f t="shared" ca="1" si="310"/>
        <v>1.07720566</v>
      </c>
      <c r="I1008" s="13">
        <f t="shared" si="319"/>
        <v>5.0000000000000001E-3</v>
      </c>
      <c r="J1008" s="35">
        <f t="shared" si="320"/>
        <v>44484</v>
      </c>
      <c r="K1008" s="2">
        <f t="shared" si="321"/>
        <v>188</v>
      </c>
      <c r="L1008" s="18">
        <f t="shared" si="322"/>
        <v>189</v>
      </c>
      <c r="M1008" s="12">
        <f t="shared" si="311"/>
        <v>1.003747661</v>
      </c>
      <c r="N1008" s="12">
        <f t="shared" ca="1" si="312"/>
        <v>1.081242662</v>
      </c>
      <c r="O1008" s="18">
        <f t="shared" si="323"/>
        <v>0</v>
      </c>
      <c r="P1008" s="14">
        <f t="shared" ca="1" si="313"/>
        <v>40621.330999999998</v>
      </c>
      <c r="Q1008" s="21">
        <f t="shared" si="314"/>
        <v>0</v>
      </c>
      <c r="R1008" s="14">
        <f t="shared" si="315"/>
        <v>0</v>
      </c>
      <c r="S1008" s="4" t="str">
        <f t="shared" si="324"/>
        <v>A+J=</v>
      </c>
      <c r="T1008" s="35">
        <f t="shared" si="325"/>
        <v>44851</v>
      </c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3">
        <f t="shared" si="316"/>
        <v>44760</v>
      </c>
      <c r="B1009" s="73">
        <f t="shared" ca="1" si="326"/>
        <v>540621.33100000001</v>
      </c>
      <c r="C1009" s="7">
        <f t="shared" si="317"/>
        <v>500000</v>
      </c>
      <c r="D1009" s="13">
        <f ca="1">IF(A1009&lt;$B$1,VLOOKUP(A1009,[1]DI!$A$4:$B$15000,2,FALSE),0)</f>
        <v>0.13150000000000001</v>
      </c>
      <c r="E1009" s="14">
        <f t="shared" ca="1" si="309"/>
        <v>1.0004903700000001</v>
      </c>
      <c r="F1009" s="14">
        <f ca="1">(TRUNC(PRODUCT($E$12:$E1008),16))</f>
        <v>1.1470503218435399</v>
      </c>
      <c r="G1009" s="14">
        <f t="shared" ca="1" si="318"/>
        <v>1.0648387450025101</v>
      </c>
      <c r="H1009" s="14">
        <f t="shared" ca="1" si="310"/>
        <v>1.07720566</v>
      </c>
      <c r="I1009" s="13">
        <f t="shared" si="319"/>
        <v>5.0000000000000001E-3</v>
      </c>
      <c r="J1009" s="35">
        <f t="shared" si="320"/>
        <v>44484</v>
      </c>
      <c r="K1009" s="2">
        <f t="shared" si="321"/>
        <v>189</v>
      </c>
      <c r="L1009" s="18">
        <f t="shared" si="322"/>
        <v>189</v>
      </c>
      <c r="M1009" s="12">
        <f t="shared" si="311"/>
        <v>1.003747661</v>
      </c>
      <c r="N1009" s="12">
        <f t="shared" ca="1" si="312"/>
        <v>1.081242662</v>
      </c>
      <c r="O1009" s="18">
        <f t="shared" si="323"/>
        <v>0</v>
      </c>
      <c r="P1009" s="14">
        <f t="shared" ca="1" si="313"/>
        <v>40621.330999999998</v>
      </c>
      <c r="Q1009" s="21">
        <f t="shared" si="314"/>
        <v>0</v>
      </c>
      <c r="R1009" s="14">
        <f t="shared" si="315"/>
        <v>0</v>
      </c>
      <c r="S1009" s="4" t="str">
        <f t="shared" si="324"/>
        <v>A+J=</v>
      </c>
      <c r="T1009" s="35">
        <f t="shared" si="325"/>
        <v>44851</v>
      </c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3">
        <f t="shared" si="316"/>
        <v>44761</v>
      </c>
      <c r="B1010" s="73">
        <f t="shared" ca="1" si="326"/>
        <v>540897.14100000006</v>
      </c>
      <c r="C1010" s="7">
        <f t="shared" si="317"/>
        <v>500000</v>
      </c>
      <c r="D1010" s="13">
        <f ca="1">IF(A1010&lt;$B$1,VLOOKUP(A1010,[1]DI!$A$4:$B$15000,2,FALSE),0)</f>
        <v>0.13150000000000001</v>
      </c>
      <c r="E1010" s="14">
        <f t="shared" ca="1" si="309"/>
        <v>1.0004903700000001</v>
      </c>
      <c r="F1010" s="14">
        <f ca="1">(TRUNC(PRODUCT($E$12:$E1009),16))</f>
        <v>1.1476128009098701</v>
      </c>
      <c r="G1010" s="14">
        <f t="shared" ca="1" si="318"/>
        <v>1.0648387450025101</v>
      </c>
      <c r="H1010" s="14">
        <f t="shared" ca="1" si="310"/>
        <v>1.07773389</v>
      </c>
      <c r="I1010" s="13">
        <f t="shared" si="319"/>
        <v>5.0000000000000001E-3</v>
      </c>
      <c r="J1010" s="35">
        <f t="shared" si="320"/>
        <v>44484</v>
      </c>
      <c r="K1010" s="2">
        <f t="shared" si="321"/>
        <v>190</v>
      </c>
      <c r="L1010" s="18">
        <f t="shared" si="322"/>
        <v>190</v>
      </c>
      <c r="M1010" s="12">
        <f t="shared" si="311"/>
        <v>1.0037675269999999</v>
      </c>
      <c r="N1010" s="12">
        <f t="shared" ca="1" si="312"/>
        <v>1.0817942819999999</v>
      </c>
      <c r="O1010" s="18">
        <f t="shared" si="323"/>
        <v>0</v>
      </c>
      <c r="P1010" s="14">
        <f t="shared" ca="1" si="313"/>
        <v>40897.141000000003</v>
      </c>
      <c r="Q1010" s="21">
        <f t="shared" si="314"/>
        <v>0</v>
      </c>
      <c r="R1010" s="14">
        <f t="shared" si="315"/>
        <v>0</v>
      </c>
      <c r="S1010" s="4" t="str">
        <f t="shared" si="324"/>
        <v>A+J=</v>
      </c>
      <c r="T1010" s="35">
        <f t="shared" si="325"/>
        <v>44851</v>
      </c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3">
        <f t="shared" si="316"/>
        <v>44762</v>
      </c>
      <c r="B1011" s="73">
        <f t="shared" ca="1" si="326"/>
        <v>541173.09199999995</v>
      </c>
      <c r="C1011" s="7">
        <f t="shared" si="317"/>
        <v>500000</v>
      </c>
      <c r="D1011" s="13">
        <f ca="1">IF(A1011&lt;$B$1,VLOOKUP(A1011,[1]DI!$A$4:$B$15000,2,FALSE),0)</f>
        <v>0.13150000000000001</v>
      </c>
      <c r="E1011" s="14">
        <f t="shared" ca="1" si="309"/>
        <v>1.0004903700000001</v>
      </c>
      <c r="F1011" s="14">
        <f ca="1">(TRUNC(PRODUCT($E$12:$E1010),16))</f>
        <v>1.1481755557990501</v>
      </c>
      <c r="G1011" s="14">
        <f t="shared" ca="1" si="318"/>
        <v>1.0648387450025101</v>
      </c>
      <c r="H1011" s="14">
        <f t="shared" ca="1" si="310"/>
        <v>1.07826238</v>
      </c>
      <c r="I1011" s="13">
        <f t="shared" si="319"/>
        <v>5.0000000000000001E-3</v>
      </c>
      <c r="J1011" s="35">
        <f t="shared" si="320"/>
        <v>44484</v>
      </c>
      <c r="K1011" s="2">
        <f t="shared" si="321"/>
        <v>191</v>
      </c>
      <c r="L1011" s="18">
        <f t="shared" si="322"/>
        <v>191</v>
      </c>
      <c r="M1011" s="12">
        <f t="shared" si="311"/>
        <v>1.0037873939999999</v>
      </c>
      <c r="N1011" s="12">
        <f t="shared" ca="1" si="312"/>
        <v>1.0823461839999999</v>
      </c>
      <c r="O1011" s="18">
        <f t="shared" si="323"/>
        <v>0</v>
      </c>
      <c r="P1011" s="14">
        <f t="shared" ca="1" si="313"/>
        <v>41173.091999999997</v>
      </c>
      <c r="Q1011" s="21">
        <f t="shared" si="314"/>
        <v>0</v>
      </c>
      <c r="R1011" s="14">
        <f t="shared" si="315"/>
        <v>0</v>
      </c>
      <c r="S1011" s="4" t="str">
        <f t="shared" si="324"/>
        <v>A+J=</v>
      </c>
      <c r="T1011" s="35">
        <f t="shared" si="325"/>
        <v>44851</v>
      </c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3">
        <f t="shared" si="316"/>
        <v>44763</v>
      </c>
      <c r="B1012" s="73">
        <f t="shared" ca="1" si="326"/>
        <v>541449.17949999997</v>
      </c>
      <c r="C1012" s="7">
        <f t="shared" si="317"/>
        <v>500000</v>
      </c>
      <c r="D1012" s="13">
        <f ca="1">IF(A1012&lt;$B$1,VLOOKUP(A1012,[1]DI!$A$4:$B$15000,2,FALSE),0)</f>
        <v>0.13150000000000001</v>
      </c>
      <c r="E1012" s="14">
        <f t="shared" ca="1" si="309"/>
        <v>1.0004903700000001</v>
      </c>
      <c r="F1012" s="14">
        <f ca="1">(TRUNC(PRODUCT($E$12:$E1011),16))</f>
        <v>1.14873858664635</v>
      </c>
      <c r="G1012" s="14">
        <f t="shared" ca="1" si="318"/>
        <v>1.0648387450025101</v>
      </c>
      <c r="H1012" s="14">
        <f t="shared" ca="1" si="310"/>
        <v>1.07879112</v>
      </c>
      <c r="I1012" s="13">
        <f t="shared" si="319"/>
        <v>5.0000000000000001E-3</v>
      </c>
      <c r="J1012" s="35">
        <f t="shared" si="320"/>
        <v>44484</v>
      </c>
      <c r="K1012" s="2">
        <f t="shared" si="321"/>
        <v>192</v>
      </c>
      <c r="L1012" s="18">
        <f t="shared" si="322"/>
        <v>192</v>
      </c>
      <c r="M1012" s="12">
        <f t="shared" si="311"/>
        <v>1.003807261</v>
      </c>
      <c r="N1012" s="12">
        <f t="shared" ca="1" si="312"/>
        <v>1.0828983590000001</v>
      </c>
      <c r="O1012" s="18">
        <f t="shared" si="323"/>
        <v>0</v>
      </c>
      <c r="P1012" s="14">
        <f t="shared" ca="1" si="313"/>
        <v>41449.179499999998</v>
      </c>
      <c r="Q1012" s="21">
        <f t="shared" si="314"/>
        <v>0</v>
      </c>
      <c r="R1012" s="14">
        <f t="shared" si="315"/>
        <v>0</v>
      </c>
      <c r="S1012" s="4" t="str">
        <f t="shared" si="324"/>
        <v>A+J=</v>
      </c>
      <c r="T1012" s="35">
        <f t="shared" si="325"/>
        <v>44851</v>
      </c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3">
        <f t="shared" si="316"/>
        <v>44764</v>
      </c>
      <c r="B1013" s="73">
        <f t="shared" ca="1" si="326"/>
        <v>541725.41299999994</v>
      </c>
      <c r="C1013" s="7">
        <f t="shared" si="317"/>
        <v>500000</v>
      </c>
      <c r="D1013" s="13">
        <f ca="1">IF(A1013&lt;$B$1,VLOOKUP(A1013,[1]DI!$A$4:$B$15000,2,FALSE),0)</f>
        <v>0.13150000000000001</v>
      </c>
      <c r="E1013" s="14">
        <f t="shared" ca="1" si="309"/>
        <v>1.0004903700000001</v>
      </c>
      <c r="F1013" s="14">
        <f ca="1">(TRUNC(PRODUCT($E$12:$E1012),16))</f>
        <v>1.14930189358708</v>
      </c>
      <c r="G1013" s="14">
        <f t="shared" ca="1" si="318"/>
        <v>1.0648387450025101</v>
      </c>
      <c r="H1013" s="14">
        <f t="shared" ca="1" si="310"/>
        <v>1.0793201299999999</v>
      </c>
      <c r="I1013" s="13">
        <f t="shared" si="319"/>
        <v>5.0000000000000001E-3</v>
      </c>
      <c r="J1013" s="35">
        <f t="shared" si="320"/>
        <v>44484</v>
      </c>
      <c r="K1013" s="2">
        <f t="shared" si="321"/>
        <v>193</v>
      </c>
      <c r="L1013" s="18">
        <f t="shared" si="322"/>
        <v>193</v>
      </c>
      <c r="M1013" s="12">
        <f t="shared" si="311"/>
        <v>1.003827128</v>
      </c>
      <c r="N1013" s="12">
        <f t="shared" ca="1" si="312"/>
        <v>1.083450826</v>
      </c>
      <c r="O1013" s="18">
        <f t="shared" si="323"/>
        <v>0</v>
      </c>
      <c r="P1013" s="14">
        <f t="shared" ca="1" si="313"/>
        <v>41725.413</v>
      </c>
      <c r="Q1013" s="21">
        <f t="shared" si="314"/>
        <v>0</v>
      </c>
      <c r="R1013" s="14">
        <f t="shared" si="315"/>
        <v>0</v>
      </c>
      <c r="S1013" s="4" t="str">
        <f t="shared" si="324"/>
        <v>A+J=</v>
      </c>
      <c r="T1013" s="35">
        <f t="shared" si="325"/>
        <v>44851</v>
      </c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3">
        <f t="shared" si="316"/>
        <v>44765</v>
      </c>
      <c r="B1014" s="73">
        <f t="shared" ca="1" si="326"/>
        <v>542001.78799999994</v>
      </c>
      <c r="C1014" s="7">
        <f t="shared" si="317"/>
        <v>500000</v>
      </c>
      <c r="D1014" s="13">
        <f ca="1">IF(A1014&lt;$B$1,VLOOKUP(A1014,[1]DI!$A$4:$B$15000,2,FALSE),0)</f>
        <v>0</v>
      </c>
      <c r="E1014" s="14">
        <f t="shared" ca="1" si="309"/>
        <v>1</v>
      </c>
      <c r="F1014" s="14">
        <f ca="1">(TRUNC(PRODUCT($E$12:$E1013),16))</f>
        <v>1.1498654767566401</v>
      </c>
      <c r="G1014" s="14">
        <f t="shared" ca="1" si="318"/>
        <v>1.0648387450025101</v>
      </c>
      <c r="H1014" s="14">
        <f t="shared" ca="1" si="310"/>
        <v>1.0798494000000001</v>
      </c>
      <c r="I1014" s="13">
        <f t="shared" si="319"/>
        <v>5.0000000000000001E-3</v>
      </c>
      <c r="J1014" s="35">
        <f t="shared" si="320"/>
        <v>44484</v>
      </c>
      <c r="K1014" s="2">
        <f t="shared" si="321"/>
        <v>193</v>
      </c>
      <c r="L1014" s="18">
        <f t="shared" si="322"/>
        <v>194</v>
      </c>
      <c r="M1014" s="12">
        <f t="shared" si="311"/>
        <v>1.003846996</v>
      </c>
      <c r="N1014" s="12">
        <f t="shared" ca="1" si="312"/>
        <v>1.084003576</v>
      </c>
      <c r="O1014" s="18">
        <f t="shared" si="323"/>
        <v>0</v>
      </c>
      <c r="P1014" s="14">
        <f t="shared" ca="1" si="313"/>
        <v>42001.788</v>
      </c>
      <c r="Q1014" s="21">
        <f t="shared" si="314"/>
        <v>0</v>
      </c>
      <c r="R1014" s="14">
        <f t="shared" si="315"/>
        <v>0</v>
      </c>
      <c r="S1014" s="4" t="str">
        <f t="shared" si="324"/>
        <v>A+J=</v>
      </c>
      <c r="T1014" s="35">
        <f t="shared" si="325"/>
        <v>44851</v>
      </c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3">
        <f t="shared" si="316"/>
        <v>44766</v>
      </c>
      <c r="B1015" s="73">
        <f t="shared" ca="1" si="326"/>
        <v>542001.78799999994</v>
      </c>
      <c r="C1015" s="7">
        <f t="shared" si="317"/>
        <v>500000</v>
      </c>
      <c r="D1015" s="13">
        <f ca="1">IF(A1015&lt;$B$1,VLOOKUP(A1015,[1]DI!$A$4:$B$15000,2,FALSE),0)</f>
        <v>0</v>
      </c>
      <c r="E1015" s="14">
        <f t="shared" ca="1" si="309"/>
        <v>1</v>
      </c>
      <c r="F1015" s="14">
        <f ca="1">(TRUNC(PRODUCT($E$12:$E1014),16))</f>
        <v>1.1498654767566401</v>
      </c>
      <c r="G1015" s="14">
        <f t="shared" ca="1" si="318"/>
        <v>1.0648387450025101</v>
      </c>
      <c r="H1015" s="14">
        <f t="shared" ca="1" si="310"/>
        <v>1.0798494000000001</v>
      </c>
      <c r="I1015" s="13">
        <f t="shared" si="319"/>
        <v>5.0000000000000001E-3</v>
      </c>
      <c r="J1015" s="35">
        <f t="shared" si="320"/>
        <v>44484</v>
      </c>
      <c r="K1015" s="2">
        <f t="shared" si="321"/>
        <v>193</v>
      </c>
      <c r="L1015" s="18">
        <f t="shared" si="322"/>
        <v>194</v>
      </c>
      <c r="M1015" s="12">
        <f t="shared" si="311"/>
        <v>1.003846996</v>
      </c>
      <c r="N1015" s="12">
        <f t="shared" ca="1" si="312"/>
        <v>1.084003576</v>
      </c>
      <c r="O1015" s="18">
        <f t="shared" si="323"/>
        <v>0</v>
      </c>
      <c r="P1015" s="14">
        <f t="shared" ca="1" si="313"/>
        <v>42001.788</v>
      </c>
      <c r="Q1015" s="21">
        <f t="shared" si="314"/>
        <v>0</v>
      </c>
      <c r="R1015" s="14">
        <f t="shared" si="315"/>
        <v>0</v>
      </c>
      <c r="S1015" s="4" t="str">
        <f t="shared" si="324"/>
        <v>A+J=</v>
      </c>
      <c r="T1015" s="35">
        <f t="shared" si="325"/>
        <v>44851</v>
      </c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3">
        <f t="shared" si="316"/>
        <v>44767</v>
      </c>
      <c r="B1016" s="73">
        <f t="shared" ca="1" si="326"/>
        <v>542001.78799999994</v>
      </c>
      <c r="C1016" s="7">
        <f t="shared" si="317"/>
        <v>500000</v>
      </c>
      <c r="D1016" s="13">
        <f ca="1">IF(A1016&lt;$B$1,VLOOKUP(A1016,[1]DI!$A$4:$B$15000,2,FALSE),0)</f>
        <v>0.13150000000000001</v>
      </c>
      <c r="E1016" s="14">
        <f t="shared" ca="1" si="309"/>
        <v>1.0004903700000001</v>
      </c>
      <c r="F1016" s="14">
        <f ca="1">(TRUNC(PRODUCT($E$12:$E1015),16))</f>
        <v>1.1498654767566401</v>
      </c>
      <c r="G1016" s="14">
        <f t="shared" ca="1" si="318"/>
        <v>1.0648387450025101</v>
      </c>
      <c r="H1016" s="14">
        <f t="shared" ca="1" si="310"/>
        <v>1.0798494000000001</v>
      </c>
      <c r="I1016" s="13">
        <f t="shared" si="319"/>
        <v>5.0000000000000001E-3</v>
      </c>
      <c r="J1016" s="35">
        <f t="shared" si="320"/>
        <v>44484</v>
      </c>
      <c r="K1016" s="2">
        <f t="shared" si="321"/>
        <v>194</v>
      </c>
      <c r="L1016" s="18">
        <f t="shared" si="322"/>
        <v>194</v>
      </c>
      <c r="M1016" s="12">
        <f t="shared" si="311"/>
        <v>1.003846996</v>
      </c>
      <c r="N1016" s="12">
        <f t="shared" ca="1" si="312"/>
        <v>1.084003576</v>
      </c>
      <c r="O1016" s="18">
        <f t="shared" si="323"/>
        <v>0</v>
      </c>
      <c r="P1016" s="14">
        <f t="shared" ca="1" si="313"/>
        <v>42001.788</v>
      </c>
      <c r="Q1016" s="21">
        <f t="shared" si="314"/>
        <v>0</v>
      </c>
      <c r="R1016" s="14">
        <f t="shared" si="315"/>
        <v>0</v>
      </c>
      <c r="S1016" s="4" t="str">
        <f t="shared" si="324"/>
        <v>A+J=</v>
      </c>
      <c r="T1016" s="35">
        <f t="shared" si="325"/>
        <v>44851</v>
      </c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3">
        <f t="shared" si="316"/>
        <v>44768</v>
      </c>
      <c r="B1017" s="73">
        <f t="shared" ca="1" si="326"/>
        <v>542278.299</v>
      </c>
      <c r="C1017" s="7">
        <f t="shared" si="317"/>
        <v>500000</v>
      </c>
      <c r="D1017" s="13">
        <f ca="1">IF(A1017&lt;$B$1,VLOOKUP(A1017,[1]DI!$A$4:$B$15000,2,FALSE),0)</f>
        <v>0.13150000000000001</v>
      </c>
      <c r="E1017" s="14">
        <f t="shared" ca="1" si="309"/>
        <v>1.0004903700000001</v>
      </c>
      <c r="F1017" s="14">
        <f ca="1">(TRUNC(PRODUCT($E$12:$E1016),16))</f>
        <v>1.1504293362904701</v>
      </c>
      <c r="G1017" s="14">
        <f t="shared" ca="1" si="318"/>
        <v>1.0648387450025101</v>
      </c>
      <c r="H1017" s="14">
        <f t="shared" ca="1" si="310"/>
        <v>1.08037892</v>
      </c>
      <c r="I1017" s="13">
        <f t="shared" si="319"/>
        <v>5.0000000000000001E-3</v>
      </c>
      <c r="J1017" s="35">
        <f t="shared" si="320"/>
        <v>44484</v>
      </c>
      <c r="K1017" s="2">
        <f t="shared" si="321"/>
        <v>195</v>
      </c>
      <c r="L1017" s="18">
        <f t="shared" si="322"/>
        <v>195</v>
      </c>
      <c r="M1017" s="12">
        <f t="shared" si="311"/>
        <v>1.0038668639999999</v>
      </c>
      <c r="N1017" s="12">
        <f t="shared" ca="1" si="312"/>
        <v>1.084556598</v>
      </c>
      <c r="O1017" s="18">
        <f t="shared" si="323"/>
        <v>0</v>
      </c>
      <c r="P1017" s="14">
        <f t="shared" ca="1" si="313"/>
        <v>42278.298999999999</v>
      </c>
      <c r="Q1017" s="21">
        <f t="shared" si="314"/>
        <v>0</v>
      </c>
      <c r="R1017" s="14">
        <f t="shared" si="315"/>
        <v>0</v>
      </c>
      <c r="S1017" s="4" t="str">
        <f t="shared" si="324"/>
        <v>A+J=</v>
      </c>
      <c r="T1017" s="35">
        <f t="shared" si="325"/>
        <v>44851</v>
      </c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3">
        <f t="shared" si="316"/>
        <v>44769</v>
      </c>
      <c r="B1018" s="73">
        <f t="shared" ca="1" si="326"/>
        <v>542554.95700000005</v>
      </c>
      <c r="C1018" s="7">
        <f t="shared" si="317"/>
        <v>500000</v>
      </c>
      <c r="D1018" s="13">
        <f ca="1">IF(A1018&lt;$B$1,VLOOKUP(A1018,[1]DI!$A$4:$B$15000,2,FALSE),0)</f>
        <v>0.13150000000000001</v>
      </c>
      <c r="E1018" s="14">
        <f t="shared" ca="1" si="309"/>
        <v>1.0004903700000001</v>
      </c>
      <c r="F1018" s="14">
        <f ca="1">(TRUNC(PRODUCT($E$12:$E1017),16))</f>
        <v>1.15099347232411</v>
      </c>
      <c r="G1018" s="14">
        <f t="shared" ca="1" si="318"/>
        <v>1.0648387450025101</v>
      </c>
      <c r="H1018" s="14">
        <f t="shared" ca="1" si="310"/>
        <v>1.0809087100000001</v>
      </c>
      <c r="I1018" s="13">
        <f t="shared" si="319"/>
        <v>5.0000000000000001E-3</v>
      </c>
      <c r="J1018" s="35">
        <f t="shared" si="320"/>
        <v>44484</v>
      </c>
      <c r="K1018" s="2">
        <f t="shared" si="321"/>
        <v>196</v>
      </c>
      <c r="L1018" s="18">
        <f t="shared" si="322"/>
        <v>196</v>
      </c>
      <c r="M1018" s="12">
        <f t="shared" si="311"/>
        <v>1.0038867330000001</v>
      </c>
      <c r="N1018" s="12">
        <f t="shared" ca="1" si="312"/>
        <v>1.085109914</v>
      </c>
      <c r="O1018" s="18">
        <f t="shared" si="323"/>
        <v>0</v>
      </c>
      <c r="P1018" s="14">
        <f t="shared" ca="1" si="313"/>
        <v>42554.957000000002</v>
      </c>
      <c r="Q1018" s="21">
        <f t="shared" si="314"/>
        <v>0</v>
      </c>
      <c r="R1018" s="14">
        <f t="shared" si="315"/>
        <v>0</v>
      </c>
      <c r="S1018" s="4" t="str">
        <f t="shared" si="324"/>
        <v>A+J=</v>
      </c>
      <c r="T1018" s="35">
        <f t="shared" si="325"/>
        <v>44851</v>
      </c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3">
        <f t="shared" si="316"/>
        <v>44770</v>
      </c>
      <c r="B1019" s="73">
        <f t="shared" ca="1" si="326"/>
        <v>542831.75049999997</v>
      </c>
      <c r="C1019" s="7">
        <f t="shared" si="317"/>
        <v>500000</v>
      </c>
      <c r="D1019" s="13">
        <f ca="1">IF(A1019&lt;$B$1,VLOOKUP(A1019,[1]DI!$A$4:$B$15000,2,FALSE),0)</f>
        <v>0.13150000000000001</v>
      </c>
      <c r="E1019" s="14">
        <f t="shared" ca="1" si="309"/>
        <v>1.0004903700000001</v>
      </c>
      <c r="F1019" s="14">
        <f ca="1">(TRUNC(PRODUCT($E$12:$E1018),16))</f>
        <v>1.15155788499314</v>
      </c>
      <c r="G1019" s="14">
        <f t="shared" ca="1" si="318"/>
        <v>1.0648387450025101</v>
      </c>
      <c r="H1019" s="14">
        <f t="shared" ca="1" si="310"/>
        <v>1.08143875</v>
      </c>
      <c r="I1019" s="13">
        <f t="shared" si="319"/>
        <v>5.0000000000000001E-3</v>
      </c>
      <c r="J1019" s="35">
        <f t="shared" si="320"/>
        <v>44484</v>
      </c>
      <c r="K1019" s="2">
        <f t="shared" si="321"/>
        <v>197</v>
      </c>
      <c r="L1019" s="18">
        <f t="shared" si="322"/>
        <v>197</v>
      </c>
      <c r="M1019" s="12">
        <f t="shared" si="311"/>
        <v>1.003906602</v>
      </c>
      <c r="N1019" s="12">
        <f t="shared" ca="1" si="312"/>
        <v>1.085663501</v>
      </c>
      <c r="O1019" s="18">
        <f t="shared" si="323"/>
        <v>0</v>
      </c>
      <c r="P1019" s="14">
        <f t="shared" ca="1" si="313"/>
        <v>42831.750500000002</v>
      </c>
      <c r="Q1019" s="21">
        <f t="shared" si="314"/>
        <v>0</v>
      </c>
      <c r="R1019" s="14">
        <f t="shared" si="315"/>
        <v>0</v>
      </c>
      <c r="S1019" s="4" t="str">
        <f t="shared" si="324"/>
        <v>A+J=</v>
      </c>
      <c r="T1019" s="35">
        <f t="shared" si="325"/>
        <v>44851</v>
      </c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3">
        <f t="shared" si="316"/>
        <v>44771</v>
      </c>
      <c r="B1020" s="73">
        <f t="shared" ca="1" si="326"/>
        <v>543108.68999999994</v>
      </c>
      <c r="C1020" s="7">
        <f t="shared" si="317"/>
        <v>500000</v>
      </c>
      <c r="D1020" s="13">
        <f ca="1">IF(A1020&lt;$B$1,VLOOKUP(A1020,[1]DI!$A$4:$B$15000,2,FALSE),0)</f>
        <v>0.13150000000000001</v>
      </c>
      <c r="E1020" s="14">
        <f t="shared" ca="1" si="309"/>
        <v>1.0004903700000001</v>
      </c>
      <c r="F1020" s="14">
        <f ca="1">(TRUNC(PRODUCT($E$12:$E1019),16))</f>
        <v>1.1521225744332</v>
      </c>
      <c r="G1020" s="14">
        <f t="shared" ca="1" si="318"/>
        <v>1.0648387450025101</v>
      </c>
      <c r="H1020" s="14">
        <f t="shared" ca="1" si="310"/>
        <v>1.08196906</v>
      </c>
      <c r="I1020" s="13">
        <f t="shared" si="319"/>
        <v>5.0000000000000001E-3</v>
      </c>
      <c r="J1020" s="35">
        <f t="shared" si="320"/>
        <v>44484</v>
      </c>
      <c r="K1020" s="2">
        <f t="shared" si="321"/>
        <v>198</v>
      </c>
      <c r="L1020" s="18">
        <f t="shared" si="322"/>
        <v>198</v>
      </c>
      <c r="M1020" s="12">
        <f t="shared" si="311"/>
        <v>1.003926471</v>
      </c>
      <c r="N1020" s="12">
        <f t="shared" ca="1" si="312"/>
        <v>1.0862173799999999</v>
      </c>
      <c r="O1020" s="18">
        <f t="shared" si="323"/>
        <v>0</v>
      </c>
      <c r="P1020" s="14">
        <f t="shared" ca="1" si="313"/>
        <v>43108.69</v>
      </c>
      <c r="Q1020" s="21">
        <f t="shared" si="314"/>
        <v>0</v>
      </c>
      <c r="R1020" s="14">
        <f t="shared" si="315"/>
        <v>0</v>
      </c>
      <c r="S1020" s="4" t="str">
        <f t="shared" si="324"/>
        <v>A+J=</v>
      </c>
      <c r="T1020" s="35">
        <f t="shared" si="325"/>
        <v>44851</v>
      </c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3">
        <f t="shared" si="316"/>
        <v>44772</v>
      </c>
      <c r="B1021" s="73">
        <f t="shared" ca="1" si="326"/>
        <v>543385.76650000003</v>
      </c>
      <c r="C1021" s="7">
        <f t="shared" si="317"/>
        <v>500000</v>
      </c>
      <c r="D1021" s="13">
        <f ca="1">IF(A1021&lt;$B$1,VLOOKUP(A1021,[1]DI!$A$4:$B$15000,2,FALSE),0)</f>
        <v>0</v>
      </c>
      <c r="E1021" s="14">
        <f t="shared" ca="1" si="309"/>
        <v>1</v>
      </c>
      <c r="F1021" s="14">
        <f ca="1">(TRUNC(PRODUCT($E$12:$E1020),16))</f>
        <v>1.1526875407800199</v>
      </c>
      <c r="G1021" s="14">
        <f t="shared" ca="1" si="318"/>
        <v>1.0648387450025101</v>
      </c>
      <c r="H1021" s="14">
        <f t="shared" ca="1" si="310"/>
        <v>1.0824996200000001</v>
      </c>
      <c r="I1021" s="13">
        <f t="shared" si="319"/>
        <v>5.0000000000000001E-3</v>
      </c>
      <c r="J1021" s="35">
        <f t="shared" si="320"/>
        <v>44484</v>
      </c>
      <c r="K1021" s="2">
        <f t="shared" si="321"/>
        <v>198</v>
      </c>
      <c r="L1021" s="18">
        <f t="shared" si="322"/>
        <v>199</v>
      </c>
      <c r="M1021" s="12">
        <f t="shared" si="311"/>
        <v>1.003946341</v>
      </c>
      <c r="N1021" s="12">
        <f t="shared" ca="1" si="312"/>
        <v>1.0867715330000001</v>
      </c>
      <c r="O1021" s="18">
        <f t="shared" si="323"/>
        <v>0</v>
      </c>
      <c r="P1021" s="14">
        <f t="shared" ca="1" si="313"/>
        <v>43385.766499999998</v>
      </c>
      <c r="Q1021" s="21">
        <f t="shared" si="314"/>
        <v>0</v>
      </c>
      <c r="R1021" s="14">
        <f t="shared" si="315"/>
        <v>0</v>
      </c>
      <c r="S1021" s="4" t="str">
        <f t="shared" si="324"/>
        <v>A+J=</v>
      </c>
      <c r="T1021" s="35">
        <f t="shared" si="325"/>
        <v>44851</v>
      </c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3">
        <f t="shared" si="316"/>
        <v>44773</v>
      </c>
      <c r="B1022" s="73">
        <f t="shared" ca="1" si="326"/>
        <v>543385.76650000003</v>
      </c>
      <c r="C1022" s="7">
        <f t="shared" si="317"/>
        <v>500000</v>
      </c>
      <c r="D1022" s="13">
        <f ca="1">IF(A1022&lt;$B$1,VLOOKUP(A1022,[1]DI!$A$4:$B$15000,2,FALSE),0)</f>
        <v>0</v>
      </c>
      <c r="E1022" s="14">
        <f t="shared" ca="1" si="309"/>
        <v>1</v>
      </c>
      <c r="F1022" s="14">
        <f ca="1">(TRUNC(PRODUCT($E$12:$E1021),16))</f>
        <v>1.1526875407800199</v>
      </c>
      <c r="G1022" s="14">
        <f t="shared" ca="1" si="318"/>
        <v>1.0648387450025101</v>
      </c>
      <c r="H1022" s="14">
        <f t="shared" ca="1" si="310"/>
        <v>1.0824996200000001</v>
      </c>
      <c r="I1022" s="13">
        <f t="shared" si="319"/>
        <v>5.0000000000000001E-3</v>
      </c>
      <c r="J1022" s="35">
        <f t="shared" si="320"/>
        <v>44484</v>
      </c>
      <c r="K1022" s="2">
        <f t="shared" si="321"/>
        <v>198</v>
      </c>
      <c r="L1022" s="18">
        <f t="shared" si="322"/>
        <v>199</v>
      </c>
      <c r="M1022" s="12">
        <f t="shared" si="311"/>
        <v>1.003946341</v>
      </c>
      <c r="N1022" s="12">
        <f t="shared" ca="1" si="312"/>
        <v>1.0867715330000001</v>
      </c>
      <c r="O1022" s="18">
        <f t="shared" si="323"/>
        <v>0</v>
      </c>
      <c r="P1022" s="14">
        <f t="shared" ca="1" si="313"/>
        <v>43385.766499999998</v>
      </c>
      <c r="Q1022" s="21">
        <f t="shared" si="314"/>
        <v>0</v>
      </c>
      <c r="R1022" s="14">
        <f t="shared" si="315"/>
        <v>0</v>
      </c>
      <c r="S1022" s="4" t="str">
        <f t="shared" si="324"/>
        <v>A+J=</v>
      </c>
      <c r="T1022" s="35">
        <f t="shared" si="325"/>
        <v>44851</v>
      </c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3">
        <f t="shared" si="316"/>
        <v>44774</v>
      </c>
      <c r="B1023" s="73">
        <f t="shared" ca="1" si="326"/>
        <v>543385.76650000003</v>
      </c>
      <c r="C1023" s="7">
        <f t="shared" si="317"/>
        <v>500000</v>
      </c>
      <c r="D1023" s="13">
        <f ca="1">IF(A1023&lt;$B$1,VLOOKUP(A1023,[1]DI!$A$4:$B$15000,2,FALSE),0)</f>
        <v>0.13150000000000001</v>
      </c>
      <c r="E1023" s="14">
        <f t="shared" ca="1" si="309"/>
        <v>1.0004903700000001</v>
      </c>
      <c r="F1023" s="14">
        <f ca="1">(TRUNC(PRODUCT($E$12:$E1022),16))</f>
        <v>1.1526875407800199</v>
      </c>
      <c r="G1023" s="14">
        <f t="shared" ca="1" si="318"/>
        <v>1.0648387450025101</v>
      </c>
      <c r="H1023" s="14">
        <f t="shared" ca="1" si="310"/>
        <v>1.0824996200000001</v>
      </c>
      <c r="I1023" s="13">
        <f t="shared" si="319"/>
        <v>5.0000000000000001E-3</v>
      </c>
      <c r="J1023" s="35">
        <f t="shared" si="320"/>
        <v>44484</v>
      </c>
      <c r="K1023" s="2">
        <f t="shared" si="321"/>
        <v>199</v>
      </c>
      <c r="L1023" s="18">
        <f t="shared" si="322"/>
        <v>199</v>
      </c>
      <c r="M1023" s="12">
        <f t="shared" si="311"/>
        <v>1.003946341</v>
      </c>
      <c r="N1023" s="12">
        <f t="shared" ca="1" si="312"/>
        <v>1.0867715330000001</v>
      </c>
      <c r="O1023" s="18">
        <f t="shared" si="323"/>
        <v>0</v>
      </c>
      <c r="P1023" s="14">
        <f t="shared" ca="1" si="313"/>
        <v>43385.766499999998</v>
      </c>
      <c r="Q1023" s="21">
        <f t="shared" si="314"/>
        <v>0</v>
      </c>
      <c r="R1023" s="14">
        <f t="shared" si="315"/>
        <v>0</v>
      </c>
      <c r="S1023" s="4" t="str">
        <f t="shared" si="324"/>
        <v>A+J=</v>
      </c>
      <c r="T1023" s="35">
        <f t="shared" si="325"/>
        <v>44851</v>
      </c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3">
        <f t="shared" si="316"/>
        <v>44775</v>
      </c>
      <c r="B1024" s="73">
        <f t="shared" ca="1" si="326"/>
        <v>543662.98849999998</v>
      </c>
      <c r="C1024" s="7">
        <f t="shared" si="317"/>
        <v>500000</v>
      </c>
      <c r="D1024" s="13">
        <f ca="1">IF(A1024&lt;$B$1,VLOOKUP(A1024,[1]DI!$A$4:$B$15000,2,FALSE),0)</f>
        <v>0.13150000000000001</v>
      </c>
      <c r="E1024" s="14">
        <f t="shared" ca="1" si="309"/>
        <v>1.0004903700000001</v>
      </c>
      <c r="F1024" s="14">
        <f ca="1">(TRUNC(PRODUCT($E$12:$E1023),16))</f>
        <v>1.1532527841694</v>
      </c>
      <c r="G1024" s="14">
        <f t="shared" ca="1" si="318"/>
        <v>1.0648387450025101</v>
      </c>
      <c r="H1024" s="14">
        <f t="shared" ca="1" si="310"/>
        <v>1.0830304500000001</v>
      </c>
      <c r="I1024" s="13">
        <f t="shared" si="319"/>
        <v>5.0000000000000001E-3</v>
      </c>
      <c r="J1024" s="35">
        <f t="shared" si="320"/>
        <v>44484</v>
      </c>
      <c r="K1024" s="2">
        <f t="shared" si="321"/>
        <v>200</v>
      </c>
      <c r="L1024" s="18">
        <f t="shared" si="322"/>
        <v>200</v>
      </c>
      <c r="M1024" s="12">
        <f t="shared" si="311"/>
        <v>1.0039662110000001</v>
      </c>
      <c r="N1024" s="12">
        <f t="shared" ca="1" si="312"/>
        <v>1.0873259770000001</v>
      </c>
      <c r="O1024" s="18">
        <f t="shared" si="323"/>
        <v>0</v>
      </c>
      <c r="P1024" s="14">
        <f t="shared" ca="1" si="313"/>
        <v>43662.988499999999</v>
      </c>
      <c r="Q1024" s="21">
        <f t="shared" si="314"/>
        <v>0</v>
      </c>
      <c r="R1024" s="14">
        <f t="shared" si="315"/>
        <v>0</v>
      </c>
      <c r="S1024" s="4" t="str">
        <f t="shared" si="324"/>
        <v>A+J=</v>
      </c>
      <c r="T1024" s="35">
        <f t="shared" si="325"/>
        <v>44851</v>
      </c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3">
        <f t="shared" si="316"/>
        <v>44776</v>
      </c>
      <c r="B1025" s="73">
        <f t="shared" ca="1" si="326"/>
        <v>543940.34699999995</v>
      </c>
      <c r="C1025" s="7">
        <f t="shared" si="317"/>
        <v>500000</v>
      </c>
      <c r="D1025" s="13">
        <f ca="1">IF(A1025&lt;$B$1,VLOOKUP(A1025,[1]DI!$A$4:$B$15000,2,FALSE),0)</f>
        <v>0.13150000000000001</v>
      </c>
      <c r="E1025" s="14">
        <f t="shared" ca="1" si="309"/>
        <v>1.0004903700000001</v>
      </c>
      <c r="F1025" s="14">
        <f ca="1">(TRUNC(PRODUCT($E$12:$E1024),16))</f>
        <v>1.15381830473717</v>
      </c>
      <c r="G1025" s="14">
        <f t="shared" ca="1" si="318"/>
        <v>1.0648387450025101</v>
      </c>
      <c r="H1025" s="14">
        <f t="shared" ca="1" si="310"/>
        <v>1.0835615300000001</v>
      </c>
      <c r="I1025" s="13">
        <f t="shared" si="319"/>
        <v>5.0000000000000001E-3</v>
      </c>
      <c r="J1025" s="35">
        <f t="shared" si="320"/>
        <v>44484</v>
      </c>
      <c r="K1025" s="2">
        <f t="shared" si="321"/>
        <v>201</v>
      </c>
      <c r="L1025" s="18">
        <f t="shared" si="322"/>
        <v>201</v>
      </c>
      <c r="M1025" s="12">
        <f t="shared" si="311"/>
        <v>1.0039860810000001</v>
      </c>
      <c r="N1025" s="12">
        <f t="shared" ca="1" si="312"/>
        <v>1.0878806940000001</v>
      </c>
      <c r="O1025" s="18">
        <f t="shared" si="323"/>
        <v>0</v>
      </c>
      <c r="P1025" s="14">
        <f t="shared" ca="1" si="313"/>
        <v>43940.347000000002</v>
      </c>
      <c r="Q1025" s="21">
        <f t="shared" si="314"/>
        <v>0</v>
      </c>
      <c r="R1025" s="14">
        <f t="shared" si="315"/>
        <v>0</v>
      </c>
      <c r="S1025" s="4" t="str">
        <f t="shared" si="324"/>
        <v>A+J=</v>
      </c>
      <c r="T1025" s="35">
        <f t="shared" si="325"/>
        <v>44851</v>
      </c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3">
        <f t="shared" si="316"/>
        <v>44777</v>
      </c>
      <c r="B1026" s="73">
        <f t="shared" ca="1" si="326"/>
        <v>544217.85199998994</v>
      </c>
      <c r="C1026" s="7">
        <f t="shared" si="317"/>
        <v>500000</v>
      </c>
      <c r="D1026" s="13">
        <f ca="1">IF(A1026&lt;$B$1,VLOOKUP(A1026,[1]DI!$A$4:$B$15000,2,FALSE),0)</f>
        <v>0.13650000000000001</v>
      </c>
      <c r="E1026" s="14">
        <f t="shared" ca="1" si="309"/>
        <v>1.00050788</v>
      </c>
      <c r="F1026" s="14">
        <f ca="1">(TRUNC(PRODUCT($E$12:$E1025),16))</f>
        <v>1.1543841026192601</v>
      </c>
      <c r="G1026" s="14">
        <f t="shared" ca="1" si="318"/>
        <v>1.0648387450025101</v>
      </c>
      <c r="H1026" s="14">
        <f t="shared" ca="1" si="310"/>
        <v>1.08409288</v>
      </c>
      <c r="I1026" s="13">
        <f t="shared" si="319"/>
        <v>5.0000000000000001E-3</v>
      </c>
      <c r="J1026" s="35">
        <f t="shared" si="320"/>
        <v>44484</v>
      </c>
      <c r="K1026" s="2">
        <f t="shared" si="321"/>
        <v>202</v>
      </c>
      <c r="L1026" s="18">
        <f t="shared" si="322"/>
        <v>202</v>
      </c>
      <c r="M1026" s="12">
        <f t="shared" si="311"/>
        <v>1.004005952</v>
      </c>
      <c r="N1026" s="12">
        <f t="shared" ca="1" si="312"/>
        <v>1.0884357039999999</v>
      </c>
      <c r="O1026" s="18">
        <f t="shared" si="323"/>
        <v>0</v>
      </c>
      <c r="P1026" s="14">
        <f t="shared" ca="1" si="313"/>
        <v>44217.851999990002</v>
      </c>
      <c r="Q1026" s="21">
        <f t="shared" si="314"/>
        <v>0</v>
      </c>
      <c r="R1026" s="14">
        <f t="shared" si="315"/>
        <v>0</v>
      </c>
      <c r="S1026" s="4" t="str">
        <f t="shared" si="324"/>
        <v>A+J=</v>
      </c>
      <c r="T1026" s="35">
        <f t="shared" si="325"/>
        <v>44851</v>
      </c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3">
        <f t="shared" si="316"/>
        <v>44778</v>
      </c>
      <c r="B1027" s="73">
        <f t="shared" ca="1" si="326"/>
        <v>544505.027</v>
      </c>
      <c r="C1027" s="7">
        <f t="shared" si="317"/>
        <v>500000</v>
      </c>
      <c r="D1027" s="13">
        <f ca="1">IF(A1027&lt;$B$1,VLOOKUP(A1027,[1]DI!$A$4:$B$15000,2,FALSE),0)</f>
        <v>0.13650000000000001</v>
      </c>
      <c r="E1027" s="14">
        <f t="shared" ca="1" si="309"/>
        <v>1.00050788</v>
      </c>
      <c r="F1027" s="14">
        <f ca="1">(TRUNC(PRODUCT($E$12:$E1026),16))</f>
        <v>1.1549703912172999</v>
      </c>
      <c r="G1027" s="14">
        <f t="shared" ca="1" si="318"/>
        <v>1.0648387450025101</v>
      </c>
      <c r="H1027" s="14">
        <f t="shared" ca="1" si="310"/>
        <v>1.0846434700000001</v>
      </c>
      <c r="I1027" s="13">
        <f t="shared" si="319"/>
        <v>5.0000000000000001E-3</v>
      </c>
      <c r="J1027" s="35">
        <f t="shared" si="320"/>
        <v>44484</v>
      </c>
      <c r="K1027" s="2">
        <f t="shared" si="321"/>
        <v>203</v>
      </c>
      <c r="L1027" s="18">
        <f t="shared" si="322"/>
        <v>203</v>
      </c>
      <c r="M1027" s="12">
        <f t="shared" si="311"/>
        <v>1.004025824</v>
      </c>
      <c r="N1027" s="12">
        <f t="shared" ca="1" si="312"/>
        <v>1.0890100540000001</v>
      </c>
      <c r="O1027" s="18">
        <f t="shared" si="323"/>
        <v>0</v>
      </c>
      <c r="P1027" s="14">
        <f t="shared" ca="1" si="313"/>
        <v>44505.027000000002</v>
      </c>
      <c r="Q1027" s="21">
        <f t="shared" si="314"/>
        <v>0</v>
      </c>
      <c r="R1027" s="14">
        <f t="shared" si="315"/>
        <v>0</v>
      </c>
      <c r="S1027" s="4" t="str">
        <f t="shared" si="324"/>
        <v>A+J=</v>
      </c>
      <c r="T1027" s="35">
        <f t="shared" si="325"/>
        <v>44851</v>
      </c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3">
        <f t="shared" si="316"/>
        <v>44779</v>
      </c>
      <c r="B1028" s="73">
        <f t="shared" ca="1" si="326"/>
        <v>544792.35250000004</v>
      </c>
      <c r="C1028" s="7">
        <f t="shared" si="317"/>
        <v>500000</v>
      </c>
      <c r="D1028" s="13">
        <f ca="1">IF(A1028&lt;$B$1,VLOOKUP(A1028,[1]DI!$A$4:$B$15000,2,FALSE),0)</f>
        <v>0</v>
      </c>
      <c r="E1028" s="14">
        <f t="shared" ca="1" si="309"/>
        <v>1</v>
      </c>
      <c r="F1028" s="14">
        <f ca="1">(TRUNC(PRODUCT($E$12:$E1027),16))</f>
        <v>1.15555697757959</v>
      </c>
      <c r="G1028" s="14">
        <f t="shared" ca="1" si="318"/>
        <v>1.0648387450025101</v>
      </c>
      <c r="H1028" s="14">
        <f t="shared" ca="1" si="310"/>
        <v>1.0851943399999999</v>
      </c>
      <c r="I1028" s="13">
        <f t="shared" si="319"/>
        <v>5.0000000000000001E-3</v>
      </c>
      <c r="J1028" s="35">
        <f t="shared" si="320"/>
        <v>44484</v>
      </c>
      <c r="K1028" s="2">
        <f t="shared" si="321"/>
        <v>203</v>
      </c>
      <c r="L1028" s="18">
        <f t="shared" si="322"/>
        <v>204</v>
      </c>
      <c r="M1028" s="12">
        <f t="shared" si="311"/>
        <v>1.0040456950000001</v>
      </c>
      <c r="N1028" s="12">
        <f t="shared" ca="1" si="312"/>
        <v>1.089584705</v>
      </c>
      <c r="O1028" s="18">
        <f t="shared" si="323"/>
        <v>0</v>
      </c>
      <c r="P1028" s="14">
        <f t="shared" ca="1" si="313"/>
        <v>44792.352500000001</v>
      </c>
      <c r="Q1028" s="21">
        <f t="shared" si="314"/>
        <v>0</v>
      </c>
      <c r="R1028" s="14">
        <f t="shared" si="315"/>
        <v>0</v>
      </c>
      <c r="S1028" s="4" t="str">
        <f t="shared" si="324"/>
        <v>A+J=</v>
      </c>
      <c r="T1028" s="35">
        <f t="shared" si="325"/>
        <v>44851</v>
      </c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3">
        <f t="shared" si="316"/>
        <v>44780</v>
      </c>
      <c r="B1029" s="73">
        <f t="shared" ca="1" si="326"/>
        <v>544792.35250000004</v>
      </c>
      <c r="C1029" s="7">
        <f t="shared" si="317"/>
        <v>500000</v>
      </c>
      <c r="D1029" s="13">
        <f ca="1">IF(A1029&lt;$B$1,VLOOKUP(A1029,[1]DI!$A$4:$B$15000,2,FALSE),0)</f>
        <v>0</v>
      </c>
      <c r="E1029" s="14">
        <f t="shared" ca="1" si="309"/>
        <v>1</v>
      </c>
      <c r="F1029" s="14">
        <f ca="1">(TRUNC(PRODUCT($E$12:$E1028),16))</f>
        <v>1.15555697757959</v>
      </c>
      <c r="G1029" s="14">
        <f t="shared" ca="1" si="318"/>
        <v>1.0648387450025101</v>
      </c>
      <c r="H1029" s="14">
        <f t="shared" ca="1" si="310"/>
        <v>1.0851943399999999</v>
      </c>
      <c r="I1029" s="13">
        <f t="shared" si="319"/>
        <v>5.0000000000000001E-3</v>
      </c>
      <c r="J1029" s="35">
        <f t="shared" si="320"/>
        <v>44484</v>
      </c>
      <c r="K1029" s="2">
        <f t="shared" si="321"/>
        <v>203</v>
      </c>
      <c r="L1029" s="18">
        <f t="shared" si="322"/>
        <v>204</v>
      </c>
      <c r="M1029" s="12">
        <f t="shared" si="311"/>
        <v>1.0040456950000001</v>
      </c>
      <c r="N1029" s="12">
        <f t="shared" ca="1" si="312"/>
        <v>1.089584705</v>
      </c>
      <c r="O1029" s="18">
        <f t="shared" si="323"/>
        <v>0</v>
      </c>
      <c r="P1029" s="14">
        <f t="shared" ca="1" si="313"/>
        <v>44792.352500000001</v>
      </c>
      <c r="Q1029" s="21">
        <f t="shared" si="314"/>
        <v>0</v>
      </c>
      <c r="R1029" s="14">
        <f t="shared" si="315"/>
        <v>0</v>
      </c>
      <c r="S1029" s="4" t="str">
        <f t="shared" si="324"/>
        <v>A+J=</v>
      </c>
      <c r="T1029" s="35">
        <f t="shared" si="325"/>
        <v>44851</v>
      </c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3">
        <f t="shared" si="316"/>
        <v>44781</v>
      </c>
      <c r="B1030" s="73">
        <f t="shared" ca="1" si="326"/>
        <v>544792.35250000004</v>
      </c>
      <c r="C1030" s="7">
        <f t="shared" si="317"/>
        <v>500000</v>
      </c>
      <c r="D1030" s="13">
        <f ca="1">IF(A1030&lt;$B$1,VLOOKUP(A1030,[1]DI!$A$4:$B$15000,2,FALSE),0)</f>
        <v>0.13650000000000001</v>
      </c>
      <c r="E1030" s="14">
        <f t="shared" ca="1" si="309"/>
        <v>1.00050788</v>
      </c>
      <c r="F1030" s="14">
        <f ca="1">(TRUNC(PRODUCT($E$12:$E1029),16))</f>
        <v>1.15555697757959</v>
      </c>
      <c r="G1030" s="14">
        <f t="shared" ca="1" si="318"/>
        <v>1.0648387450025101</v>
      </c>
      <c r="H1030" s="14">
        <f t="shared" ca="1" si="310"/>
        <v>1.0851943399999999</v>
      </c>
      <c r="I1030" s="13">
        <f t="shared" si="319"/>
        <v>5.0000000000000001E-3</v>
      </c>
      <c r="J1030" s="35">
        <f t="shared" si="320"/>
        <v>44484</v>
      </c>
      <c r="K1030" s="2">
        <f t="shared" si="321"/>
        <v>204</v>
      </c>
      <c r="L1030" s="18">
        <f t="shared" si="322"/>
        <v>204</v>
      </c>
      <c r="M1030" s="12">
        <f t="shared" si="311"/>
        <v>1.0040456950000001</v>
      </c>
      <c r="N1030" s="12">
        <f t="shared" ca="1" si="312"/>
        <v>1.089584705</v>
      </c>
      <c r="O1030" s="18">
        <f t="shared" si="323"/>
        <v>0</v>
      </c>
      <c r="P1030" s="14">
        <f t="shared" ca="1" si="313"/>
        <v>44792.352500000001</v>
      </c>
      <c r="Q1030" s="21">
        <f t="shared" si="314"/>
        <v>0</v>
      </c>
      <c r="R1030" s="14">
        <f t="shared" si="315"/>
        <v>0</v>
      </c>
      <c r="S1030" s="4" t="str">
        <f t="shared" si="324"/>
        <v>A+J=</v>
      </c>
      <c r="T1030" s="35">
        <f t="shared" si="325"/>
        <v>44851</v>
      </c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3">
        <f t="shared" si="316"/>
        <v>44782</v>
      </c>
      <c r="B1031" s="73">
        <f t="shared" ca="1" si="326"/>
        <v>545079.83100000001</v>
      </c>
      <c r="C1031" s="7">
        <f t="shared" si="317"/>
        <v>500000</v>
      </c>
      <c r="D1031" s="13">
        <f ca="1">IF(A1031&lt;$B$1,VLOOKUP(A1031,[1]DI!$A$4:$B$15000,2,FALSE),0)</f>
        <v>0.13650000000000001</v>
      </c>
      <c r="E1031" s="14">
        <f t="shared" ca="1" si="309"/>
        <v>1.00050788</v>
      </c>
      <c r="F1031" s="14">
        <f ca="1">(TRUNC(PRODUCT($E$12:$E1030),16))</f>
        <v>1.1561438618573701</v>
      </c>
      <c r="G1031" s="14">
        <f t="shared" ca="1" si="318"/>
        <v>1.0648387450025101</v>
      </c>
      <c r="H1031" s="14">
        <f t="shared" ca="1" si="310"/>
        <v>1.0857454900000001</v>
      </c>
      <c r="I1031" s="13">
        <f t="shared" si="319"/>
        <v>5.0000000000000001E-3</v>
      </c>
      <c r="J1031" s="35">
        <f t="shared" si="320"/>
        <v>44484</v>
      </c>
      <c r="K1031" s="2">
        <f t="shared" si="321"/>
        <v>205</v>
      </c>
      <c r="L1031" s="18">
        <f t="shared" si="322"/>
        <v>205</v>
      </c>
      <c r="M1031" s="12">
        <f t="shared" si="311"/>
        <v>1.0040655679999999</v>
      </c>
      <c r="N1031" s="12">
        <f t="shared" ca="1" si="312"/>
        <v>1.090159662</v>
      </c>
      <c r="O1031" s="18">
        <f t="shared" si="323"/>
        <v>0</v>
      </c>
      <c r="P1031" s="14">
        <f t="shared" ca="1" si="313"/>
        <v>45079.830999999998</v>
      </c>
      <c r="Q1031" s="21">
        <f t="shared" si="314"/>
        <v>0</v>
      </c>
      <c r="R1031" s="14">
        <f t="shared" si="315"/>
        <v>0</v>
      </c>
      <c r="S1031" s="4" t="str">
        <f t="shared" si="324"/>
        <v>A+J=</v>
      </c>
      <c r="T1031" s="35">
        <f t="shared" si="325"/>
        <v>44851</v>
      </c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3">
        <f t="shared" si="316"/>
        <v>44783</v>
      </c>
      <c r="B1032" s="73">
        <f t="shared" ca="1" si="326"/>
        <v>545367.46050000004</v>
      </c>
      <c r="C1032" s="7">
        <f t="shared" si="317"/>
        <v>500000</v>
      </c>
      <c r="D1032" s="13">
        <f ca="1">IF(A1032&lt;$B$1,VLOOKUP(A1032,[1]DI!$A$4:$B$15000,2,FALSE),0)</f>
        <v>0.13650000000000001</v>
      </c>
      <c r="E1032" s="14">
        <f t="shared" ca="1" si="309"/>
        <v>1.00050788</v>
      </c>
      <c r="F1032" s="14">
        <f ca="1">(TRUNC(PRODUCT($E$12:$E1031),16))</f>
        <v>1.1567310442019301</v>
      </c>
      <c r="G1032" s="14">
        <f t="shared" ca="1" si="318"/>
        <v>1.0648387450025101</v>
      </c>
      <c r="H1032" s="14">
        <f t="shared" ca="1" si="310"/>
        <v>1.0862969200000001</v>
      </c>
      <c r="I1032" s="13">
        <f t="shared" si="319"/>
        <v>5.0000000000000001E-3</v>
      </c>
      <c r="J1032" s="35">
        <f t="shared" si="320"/>
        <v>44484</v>
      </c>
      <c r="K1032" s="2">
        <f t="shared" si="321"/>
        <v>206</v>
      </c>
      <c r="L1032" s="18">
        <f t="shared" si="322"/>
        <v>206</v>
      </c>
      <c r="M1032" s="12">
        <f t="shared" si="311"/>
        <v>1.0040854400000001</v>
      </c>
      <c r="N1032" s="12">
        <f t="shared" ca="1" si="312"/>
        <v>1.0907349209999999</v>
      </c>
      <c r="O1032" s="18">
        <f t="shared" si="323"/>
        <v>0</v>
      </c>
      <c r="P1032" s="14">
        <f t="shared" ca="1" si="313"/>
        <v>45367.460500000001</v>
      </c>
      <c r="Q1032" s="21">
        <f t="shared" si="314"/>
        <v>0</v>
      </c>
      <c r="R1032" s="14">
        <f t="shared" si="315"/>
        <v>0</v>
      </c>
      <c r="S1032" s="4" t="str">
        <f t="shared" si="324"/>
        <v>A+J=</v>
      </c>
      <c r="T1032" s="35">
        <f t="shared" si="325"/>
        <v>44851</v>
      </c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3">
        <f t="shared" si="316"/>
        <v>44784</v>
      </c>
      <c r="B1033" s="73">
        <f t="shared" ca="1" si="326"/>
        <v>545655.23699999996</v>
      </c>
      <c r="C1033" s="7">
        <f t="shared" si="317"/>
        <v>500000</v>
      </c>
      <c r="D1033" s="13">
        <f ca="1">IF(A1033&lt;$B$1,VLOOKUP(A1033,[1]DI!$A$4:$B$15000,2,FALSE),0)</f>
        <v>0.13650000000000001</v>
      </c>
      <c r="E1033" s="14">
        <f t="shared" ca="1" si="309"/>
        <v>1.00050788</v>
      </c>
      <c r="F1033" s="14">
        <f ca="1">(TRUNC(PRODUCT($E$12:$E1032),16))</f>
        <v>1.15731852476466</v>
      </c>
      <c r="G1033" s="14">
        <f t="shared" ca="1" si="318"/>
        <v>1.0648387450025101</v>
      </c>
      <c r="H1033" s="14">
        <f t="shared" ca="1" si="310"/>
        <v>1.08684862</v>
      </c>
      <c r="I1033" s="13">
        <f t="shared" si="319"/>
        <v>5.0000000000000001E-3</v>
      </c>
      <c r="J1033" s="35">
        <f t="shared" si="320"/>
        <v>44484</v>
      </c>
      <c r="K1033" s="2">
        <f t="shared" si="321"/>
        <v>207</v>
      </c>
      <c r="L1033" s="18">
        <f t="shared" si="322"/>
        <v>207</v>
      </c>
      <c r="M1033" s="12">
        <f t="shared" si="311"/>
        <v>1.0041053129999999</v>
      </c>
      <c r="N1033" s="12">
        <f t="shared" ca="1" si="312"/>
        <v>1.0913104739999999</v>
      </c>
      <c r="O1033" s="18">
        <f t="shared" si="323"/>
        <v>0</v>
      </c>
      <c r="P1033" s="14">
        <f t="shared" ca="1" si="313"/>
        <v>45655.237000000001</v>
      </c>
      <c r="Q1033" s="21">
        <f t="shared" si="314"/>
        <v>0</v>
      </c>
      <c r="R1033" s="14">
        <f t="shared" si="315"/>
        <v>0</v>
      </c>
      <c r="S1033" s="4" t="str">
        <f t="shared" si="324"/>
        <v>A+J=</v>
      </c>
      <c r="T1033" s="35">
        <f t="shared" si="325"/>
        <v>44851</v>
      </c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3">
        <f t="shared" si="316"/>
        <v>44785</v>
      </c>
      <c r="B1034" s="73">
        <f t="shared" ca="1" si="326"/>
        <v>545943.17000000004</v>
      </c>
      <c r="C1034" s="7">
        <f t="shared" si="317"/>
        <v>500000</v>
      </c>
      <c r="D1034" s="13">
        <f ca="1">IF(A1034&lt;$B$1,VLOOKUP(A1034,[1]DI!$A$4:$B$15000,2,FALSE),0)</f>
        <v>0.13650000000000001</v>
      </c>
      <c r="E1034" s="14">
        <f t="shared" ca="1" si="309"/>
        <v>1.00050788</v>
      </c>
      <c r="F1034" s="14">
        <f ca="1">(TRUNC(PRODUCT($E$12:$E1033),16))</f>
        <v>1.1579063036970101</v>
      </c>
      <c r="G1034" s="14">
        <f t="shared" ca="1" si="318"/>
        <v>1.0648387450025101</v>
      </c>
      <c r="H1034" s="14">
        <f t="shared" ca="1" si="310"/>
        <v>1.08740061</v>
      </c>
      <c r="I1034" s="13">
        <f t="shared" si="319"/>
        <v>5.0000000000000001E-3</v>
      </c>
      <c r="J1034" s="35">
        <f t="shared" si="320"/>
        <v>44484</v>
      </c>
      <c r="K1034" s="2">
        <f t="shared" si="321"/>
        <v>208</v>
      </c>
      <c r="L1034" s="18">
        <f t="shared" si="322"/>
        <v>208</v>
      </c>
      <c r="M1034" s="12">
        <f t="shared" si="311"/>
        <v>1.004125186</v>
      </c>
      <c r="N1034" s="12">
        <f t="shared" ca="1" si="312"/>
        <v>1.0918863400000001</v>
      </c>
      <c r="O1034" s="18">
        <f t="shared" si="323"/>
        <v>0</v>
      </c>
      <c r="P1034" s="14">
        <f t="shared" ca="1" si="313"/>
        <v>45943.17</v>
      </c>
      <c r="Q1034" s="21">
        <f t="shared" si="314"/>
        <v>0</v>
      </c>
      <c r="R1034" s="14">
        <f t="shared" si="315"/>
        <v>0</v>
      </c>
      <c r="S1034" s="4" t="str">
        <f t="shared" si="324"/>
        <v>A+J=</v>
      </c>
      <c r="T1034" s="35">
        <f t="shared" si="325"/>
        <v>44851</v>
      </c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3">
        <f t="shared" si="316"/>
        <v>44786</v>
      </c>
      <c r="B1035" s="73">
        <f t="shared" ca="1" si="326"/>
        <v>546231.255</v>
      </c>
      <c r="C1035" s="7">
        <f t="shared" si="317"/>
        <v>500000</v>
      </c>
      <c r="D1035" s="13">
        <f ca="1">IF(A1035&lt;$B$1,VLOOKUP(A1035,[1]DI!$A$4:$B$15000,2,FALSE),0)</f>
        <v>0</v>
      </c>
      <c r="E1035" s="14">
        <f t="shared" ca="1" si="309"/>
        <v>1</v>
      </c>
      <c r="F1035" s="14">
        <f ca="1">(TRUNC(PRODUCT($E$12:$E1034),16))</f>
        <v>1.1584943811505399</v>
      </c>
      <c r="G1035" s="14">
        <f t="shared" ca="1" si="318"/>
        <v>1.0648387450025101</v>
      </c>
      <c r="H1035" s="14">
        <f t="shared" ca="1" si="310"/>
        <v>1.08795288</v>
      </c>
      <c r="I1035" s="13">
        <f t="shared" si="319"/>
        <v>5.0000000000000001E-3</v>
      </c>
      <c r="J1035" s="35">
        <f t="shared" si="320"/>
        <v>44484</v>
      </c>
      <c r="K1035" s="2">
        <f t="shared" si="321"/>
        <v>208</v>
      </c>
      <c r="L1035" s="18">
        <f t="shared" si="322"/>
        <v>209</v>
      </c>
      <c r="M1035" s="12">
        <f t="shared" si="311"/>
        <v>1.0041450599999999</v>
      </c>
      <c r="N1035" s="12">
        <f t="shared" ca="1" si="312"/>
        <v>1.0924625100000001</v>
      </c>
      <c r="O1035" s="18">
        <f t="shared" si="323"/>
        <v>0</v>
      </c>
      <c r="P1035" s="14">
        <f t="shared" ca="1" si="313"/>
        <v>46231.254999999997</v>
      </c>
      <c r="Q1035" s="21">
        <f t="shared" si="314"/>
        <v>0</v>
      </c>
      <c r="R1035" s="14">
        <f t="shared" si="315"/>
        <v>0</v>
      </c>
      <c r="S1035" s="4" t="str">
        <f t="shared" si="324"/>
        <v>A+J=</v>
      </c>
      <c r="T1035" s="35">
        <f t="shared" si="325"/>
        <v>44851</v>
      </c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3">
        <f t="shared" si="316"/>
        <v>44787</v>
      </c>
      <c r="B1036" s="73">
        <f t="shared" ca="1" si="326"/>
        <v>546231.255</v>
      </c>
      <c r="C1036" s="7">
        <f t="shared" si="317"/>
        <v>500000</v>
      </c>
      <c r="D1036" s="13">
        <f ca="1">IF(A1036&lt;$B$1,VLOOKUP(A1036,[1]DI!$A$4:$B$15000,2,FALSE),0)</f>
        <v>0</v>
      </c>
      <c r="E1036" s="14">
        <f t="shared" ref="E1036:E1099" ca="1" si="327">ROUND(((1+D1036)^(1/252)),8)</f>
        <v>1</v>
      </c>
      <c r="F1036" s="14">
        <f ca="1">(TRUNC(PRODUCT($E$12:$E1035),16))</f>
        <v>1.1584943811505399</v>
      </c>
      <c r="G1036" s="14">
        <f t="shared" ca="1" si="318"/>
        <v>1.0648387450025101</v>
      </c>
      <c r="H1036" s="14">
        <f t="shared" ref="H1036:H1099" ca="1" si="328">ROUND(F1036/G1036,8)</f>
        <v>1.08795288</v>
      </c>
      <c r="I1036" s="13">
        <f t="shared" si="319"/>
        <v>5.0000000000000001E-3</v>
      </c>
      <c r="J1036" s="35">
        <f t="shared" si="320"/>
        <v>44484</v>
      </c>
      <c r="K1036" s="2">
        <f t="shared" si="321"/>
        <v>208</v>
      </c>
      <c r="L1036" s="18">
        <f t="shared" si="322"/>
        <v>209</v>
      </c>
      <c r="M1036" s="12">
        <f t="shared" ref="M1036:M1099" si="329">ROUND((I1036+1)^(L1036/252),9)</f>
        <v>1.0041450599999999</v>
      </c>
      <c r="N1036" s="12">
        <f t="shared" ref="N1036:N1099" ca="1" si="330">ROUND(H1036*M1036,9)</f>
        <v>1.0924625100000001</v>
      </c>
      <c r="O1036" s="18">
        <f t="shared" si="323"/>
        <v>0</v>
      </c>
      <c r="P1036" s="14">
        <f t="shared" ref="P1036:P1099" ca="1" si="331">TRUNC(((N1036-1)*C1036),8)</f>
        <v>46231.254999999997</v>
      </c>
      <c r="Q1036" s="21">
        <f t="shared" ref="Q1036:Q1099" si="332">IF($O1036&gt;0,VLOOKUP($O1036,$W$12:$AC$150,7),0)</f>
        <v>0</v>
      </c>
      <c r="R1036" s="14">
        <f t="shared" ref="R1036:R1099" si="333">IF(Q1036&gt;0,TRUNC(Q1036*C$12,8),0)</f>
        <v>0</v>
      </c>
      <c r="S1036" s="4" t="str">
        <f t="shared" si="324"/>
        <v>A+J=</v>
      </c>
      <c r="T1036" s="35">
        <f t="shared" si="325"/>
        <v>44851</v>
      </c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3">
        <f t="shared" ref="A1037:A1100" si="334">(A1036+1)</f>
        <v>44788</v>
      </c>
      <c r="B1037" s="73">
        <f t="shared" ca="1" si="326"/>
        <v>546231.255</v>
      </c>
      <c r="C1037" s="7">
        <f t="shared" ref="C1037:C1100" si="335">(C1036-R1036)</f>
        <v>500000</v>
      </c>
      <c r="D1037" s="13">
        <f ca="1">IF(A1037&lt;$B$1,VLOOKUP(A1037,[1]DI!$A$4:$B$15000,2,FALSE),0)</f>
        <v>0.13650000000000001</v>
      </c>
      <c r="E1037" s="14">
        <f t="shared" ca="1" si="327"/>
        <v>1.00050788</v>
      </c>
      <c r="F1037" s="14">
        <f ca="1">(TRUNC(PRODUCT($E$12:$E1036),16))</f>
        <v>1.1584943811505399</v>
      </c>
      <c r="G1037" s="14">
        <f t="shared" ref="G1037:G1100" ca="1" si="336">IF(O1036&gt;0,F1036,G1036)</f>
        <v>1.0648387450025101</v>
      </c>
      <c r="H1037" s="14">
        <f t="shared" ca="1" si="328"/>
        <v>1.08795288</v>
      </c>
      <c r="I1037" s="13">
        <f t="shared" ref="I1037:I1100" si="337">I1036</f>
        <v>5.0000000000000001E-3</v>
      </c>
      <c r="J1037" s="35">
        <f t="shared" ref="J1037:J1100" si="338">IF(O1036&gt;0,VLOOKUP(O1036,W$12:AG$150,2),J1036)</f>
        <v>44484</v>
      </c>
      <c r="K1037" s="2">
        <f t="shared" ref="K1037:K1100" si="339">IF(A1037&gt;J1037,IF(NETWORKDAYS(J1037,A1037,$W$160:$W$544)-1=0,1,NETWORKDAYS(J1037,A1037,$W$160:$W$544)-1),0)</f>
        <v>209</v>
      </c>
      <c r="L1037" s="18">
        <f t="shared" ref="L1037:L1100" si="340">IF(AND(K1037=1,K1036=1),1,IF(K1037&gt;0,IF(K1037=K1036,K1037+1,K1037),0))</f>
        <v>209</v>
      </c>
      <c r="M1037" s="12">
        <f t="shared" si="329"/>
        <v>1.0041450599999999</v>
      </c>
      <c r="N1037" s="12">
        <f t="shared" ca="1" si="330"/>
        <v>1.0924625100000001</v>
      </c>
      <c r="O1037" s="18">
        <f t="shared" ref="O1037:O1100" si="341">IF(VLOOKUP(A1037,X$12:AE$150,8)=VLOOKUP(A1036,X$12:AE$150,8),0,VLOOKUP(A1037,X$12:AE$150,8))</f>
        <v>0</v>
      </c>
      <c r="P1037" s="14">
        <f t="shared" ca="1" si="331"/>
        <v>46231.254999999997</v>
      </c>
      <c r="Q1037" s="21">
        <f t="shared" si="332"/>
        <v>0</v>
      </c>
      <c r="R1037" s="14">
        <f t="shared" si="333"/>
        <v>0</v>
      </c>
      <c r="S1037" s="4" t="str">
        <f t="shared" ref="S1037:S1100" si="342">IF(O1036&gt;0,VLOOKUP(O1036,W$12:AG$150,10),S1036)</f>
        <v>A+J=</v>
      </c>
      <c r="T1037" s="35">
        <f t="shared" ref="T1037:T1100" si="343">IF(O1036&gt;0,VLOOKUP(O1036,W$12:AG$150,11),T1036)</f>
        <v>44851</v>
      </c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3">
        <f t="shared" si="334"/>
        <v>44789</v>
      </c>
      <c r="B1038" s="73">
        <f t="shared" ref="B1038:B1100" ca="1" si="344">IF(A1038&lt;=TODAY(),C1038+P1038,IF(AND(A1038&gt;TODAY(),A1038&lt;=$B$1),IF(VLOOKUP(TODAY(),$A$10:$D$5000,4,FALSE)=0,"n.d",C1038+P1038),"n.d"))</f>
        <v>546519.4915</v>
      </c>
      <c r="C1038" s="7">
        <f t="shared" si="335"/>
        <v>500000</v>
      </c>
      <c r="D1038" s="13">
        <f ca="1">IF(A1038&lt;$B$1,VLOOKUP(A1038,[1]DI!$A$4:$B$15000,2,FALSE),0)</f>
        <v>0.13650000000000001</v>
      </c>
      <c r="E1038" s="14">
        <f t="shared" ca="1" si="327"/>
        <v>1.00050788</v>
      </c>
      <c r="F1038" s="14">
        <f ca="1">(TRUNC(PRODUCT($E$12:$E1037),16))</f>
        <v>1.1590827572768301</v>
      </c>
      <c r="G1038" s="14">
        <f t="shared" ca="1" si="336"/>
        <v>1.0648387450025101</v>
      </c>
      <c r="H1038" s="14">
        <f t="shared" ca="1" si="328"/>
        <v>1.0885054300000001</v>
      </c>
      <c r="I1038" s="13">
        <f t="shared" si="337"/>
        <v>5.0000000000000001E-3</v>
      </c>
      <c r="J1038" s="35">
        <f t="shared" si="338"/>
        <v>44484</v>
      </c>
      <c r="K1038" s="2">
        <f t="shared" si="339"/>
        <v>210</v>
      </c>
      <c r="L1038" s="18">
        <f t="shared" si="340"/>
        <v>210</v>
      </c>
      <c r="M1038" s="12">
        <f t="shared" si="329"/>
        <v>1.0041649340000001</v>
      </c>
      <c r="N1038" s="12">
        <f t="shared" ca="1" si="330"/>
        <v>1.093038983</v>
      </c>
      <c r="O1038" s="18">
        <f t="shared" si="341"/>
        <v>0</v>
      </c>
      <c r="P1038" s="14">
        <f t="shared" ca="1" si="331"/>
        <v>46519.491499999996</v>
      </c>
      <c r="Q1038" s="21">
        <f t="shared" si="332"/>
        <v>0</v>
      </c>
      <c r="R1038" s="14">
        <f t="shared" si="333"/>
        <v>0</v>
      </c>
      <c r="S1038" s="4" t="str">
        <f t="shared" si="342"/>
        <v>A+J=</v>
      </c>
      <c r="T1038" s="35">
        <f t="shared" si="343"/>
        <v>44851</v>
      </c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3">
        <f t="shared" si="334"/>
        <v>44790</v>
      </c>
      <c r="B1039" s="73">
        <f t="shared" ca="1" si="344"/>
        <v>546807.88</v>
      </c>
      <c r="C1039" s="7">
        <f t="shared" si="335"/>
        <v>500000</v>
      </c>
      <c r="D1039" s="13">
        <f ca="1">IF(A1039&lt;$B$1,VLOOKUP(A1039,[1]DI!$A$4:$B$15000,2,FALSE),0)</f>
        <v>0.13650000000000001</v>
      </c>
      <c r="E1039" s="14">
        <f t="shared" ca="1" si="327"/>
        <v>1.00050788</v>
      </c>
      <c r="F1039" s="14">
        <f ca="1">(TRUNC(PRODUCT($E$12:$E1038),16))</f>
        <v>1.1596714322276001</v>
      </c>
      <c r="G1039" s="14">
        <f t="shared" ca="1" si="336"/>
        <v>1.0648387450025101</v>
      </c>
      <c r="H1039" s="14">
        <f t="shared" ca="1" si="328"/>
        <v>1.0890582600000001</v>
      </c>
      <c r="I1039" s="13">
        <f t="shared" si="337"/>
        <v>5.0000000000000001E-3</v>
      </c>
      <c r="J1039" s="35">
        <f t="shared" si="338"/>
        <v>44484</v>
      </c>
      <c r="K1039" s="2">
        <f t="shared" si="339"/>
        <v>211</v>
      </c>
      <c r="L1039" s="18">
        <f t="shared" si="340"/>
        <v>211</v>
      </c>
      <c r="M1039" s="12">
        <f t="shared" si="329"/>
        <v>1.004184808</v>
      </c>
      <c r="N1039" s="12">
        <f t="shared" ca="1" si="330"/>
        <v>1.09361576</v>
      </c>
      <c r="O1039" s="18">
        <f t="shared" si="341"/>
        <v>0</v>
      </c>
      <c r="P1039" s="14">
        <f t="shared" ca="1" si="331"/>
        <v>46807.88</v>
      </c>
      <c r="Q1039" s="21">
        <f t="shared" si="332"/>
        <v>0</v>
      </c>
      <c r="R1039" s="14">
        <f t="shared" si="333"/>
        <v>0</v>
      </c>
      <c r="S1039" s="4" t="str">
        <f t="shared" si="342"/>
        <v>A+J=</v>
      </c>
      <c r="T1039" s="35">
        <f t="shared" si="343"/>
        <v>44851</v>
      </c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3">
        <f t="shared" si="334"/>
        <v>44791</v>
      </c>
      <c r="B1040" s="73">
        <f t="shared" ca="1" si="344"/>
        <v>547096.42000000004</v>
      </c>
      <c r="C1040" s="7">
        <f t="shared" si="335"/>
        <v>500000</v>
      </c>
      <c r="D1040" s="13">
        <f ca="1">IF(A1040&lt;$B$1,VLOOKUP(A1040,[1]DI!$A$4:$B$15000,2,FALSE),0)</f>
        <v>0.13650000000000001</v>
      </c>
      <c r="E1040" s="14">
        <f t="shared" ca="1" si="327"/>
        <v>1.00050788</v>
      </c>
      <c r="F1040" s="14">
        <f ca="1">(TRUNC(PRODUCT($E$12:$E1039),16))</f>
        <v>1.1602604061546</v>
      </c>
      <c r="G1040" s="14">
        <f t="shared" ca="1" si="336"/>
        <v>1.0648387450025101</v>
      </c>
      <c r="H1040" s="14">
        <f t="shared" ca="1" si="328"/>
        <v>1.0896113700000001</v>
      </c>
      <c r="I1040" s="13">
        <f t="shared" si="337"/>
        <v>5.0000000000000001E-3</v>
      </c>
      <c r="J1040" s="35">
        <f t="shared" si="338"/>
        <v>44484</v>
      </c>
      <c r="K1040" s="2">
        <f t="shared" si="339"/>
        <v>212</v>
      </c>
      <c r="L1040" s="18">
        <f t="shared" si="340"/>
        <v>212</v>
      </c>
      <c r="M1040" s="12">
        <f t="shared" si="329"/>
        <v>1.004204683</v>
      </c>
      <c r="N1040" s="12">
        <f t="shared" ca="1" si="330"/>
        <v>1.0941928400000001</v>
      </c>
      <c r="O1040" s="18">
        <f t="shared" si="341"/>
        <v>0</v>
      </c>
      <c r="P1040" s="14">
        <f t="shared" ca="1" si="331"/>
        <v>47096.42</v>
      </c>
      <c r="Q1040" s="21">
        <f t="shared" si="332"/>
        <v>0</v>
      </c>
      <c r="R1040" s="14">
        <f t="shared" si="333"/>
        <v>0</v>
      </c>
      <c r="S1040" s="4" t="str">
        <f t="shared" si="342"/>
        <v>A+J=</v>
      </c>
      <c r="T1040" s="35">
        <f t="shared" si="343"/>
        <v>44851</v>
      </c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3">
        <f t="shared" si="334"/>
        <v>44792</v>
      </c>
      <c r="B1041" s="73">
        <f t="shared" ca="1" si="344"/>
        <v>547385.11199999996</v>
      </c>
      <c r="C1041" s="7">
        <f t="shared" si="335"/>
        <v>500000</v>
      </c>
      <c r="D1041" s="13">
        <f ca="1">IF(A1041&lt;$B$1,VLOOKUP(A1041,[1]DI!$A$4:$B$15000,2,FALSE),0)</f>
        <v>0.13650000000000001</v>
      </c>
      <c r="E1041" s="14">
        <f t="shared" ca="1" si="327"/>
        <v>1.00050788</v>
      </c>
      <c r="F1041" s="14">
        <f ca="1">(TRUNC(PRODUCT($E$12:$E1040),16))</f>
        <v>1.1608496792096801</v>
      </c>
      <c r="G1041" s="14">
        <f t="shared" ca="1" si="336"/>
        <v>1.0648387450025101</v>
      </c>
      <c r="H1041" s="14">
        <f t="shared" ca="1" si="328"/>
        <v>1.09016476</v>
      </c>
      <c r="I1041" s="13">
        <f t="shared" si="337"/>
        <v>5.0000000000000001E-3</v>
      </c>
      <c r="J1041" s="35">
        <f t="shared" si="338"/>
        <v>44484</v>
      </c>
      <c r="K1041" s="2">
        <f t="shared" si="339"/>
        <v>213</v>
      </c>
      <c r="L1041" s="18">
        <f t="shared" si="340"/>
        <v>213</v>
      </c>
      <c r="M1041" s="12">
        <f t="shared" si="329"/>
        <v>1.004224558</v>
      </c>
      <c r="N1041" s="12">
        <f t="shared" ca="1" si="330"/>
        <v>1.0947702239999999</v>
      </c>
      <c r="O1041" s="18">
        <f t="shared" si="341"/>
        <v>0</v>
      </c>
      <c r="P1041" s="14">
        <f t="shared" ca="1" si="331"/>
        <v>47385.112000000001</v>
      </c>
      <c r="Q1041" s="21">
        <f t="shared" si="332"/>
        <v>0</v>
      </c>
      <c r="R1041" s="14">
        <f t="shared" si="333"/>
        <v>0</v>
      </c>
      <c r="S1041" s="4" t="str">
        <f t="shared" si="342"/>
        <v>A+J=</v>
      </c>
      <c r="T1041" s="35">
        <f t="shared" si="343"/>
        <v>44851</v>
      </c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3">
        <f t="shared" si="334"/>
        <v>44793</v>
      </c>
      <c r="B1042" s="73">
        <f t="shared" ca="1" si="344"/>
        <v>547673.96100000001</v>
      </c>
      <c r="C1042" s="7">
        <f t="shared" si="335"/>
        <v>500000</v>
      </c>
      <c r="D1042" s="13">
        <f ca="1">IF(A1042&lt;$B$1,VLOOKUP(A1042,[1]DI!$A$4:$B$15000,2,FALSE),0)</f>
        <v>0</v>
      </c>
      <c r="E1042" s="14">
        <f t="shared" ca="1" si="327"/>
        <v>1</v>
      </c>
      <c r="F1042" s="14">
        <f ca="1">(TRUNC(PRODUCT($E$12:$E1041),16))</f>
        <v>1.16143925154475</v>
      </c>
      <c r="G1042" s="14">
        <f t="shared" ca="1" si="336"/>
        <v>1.0648387450025101</v>
      </c>
      <c r="H1042" s="14">
        <f t="shared" ca="1" si="328"/>
        <v>1.0907184400000001</v>
      </c>
      <c r="I1042" s="13">
        <f t="shared" si="337"/>
        <v>5.0000000000000001E-3</v>
      </c>
      <c r="J1042" s="35">
        <f t="shared" si="338"/>
        <v>44484</v>
      </c>
      <c r="K1042" s="2">
        <f t="shared" si="339"/>
        <v>213</v>
      </c>
      <c r="L1042" s="18">
        <f t="shared" si="340"/>
        <v>214</v>
      </c>
      <c r="M1042" s="12">
        <f t="shared" si="329"/>
        <v>1.0042444340000001</v>
      </c>
      <c r="N1042" s="12">
        <f t="shared" ca="1" si="330"/>
        <v>1.095347922</v>
      </c>
      <c r="O1042" s="18">
        <f t="shared" si="341"/>
        <v>0</v>
      </c>
      <c r="P1042" s="14">
        <f t="shared" ca="1" si="331"/>
        <v>47673.961000000003</v>
      </c>
      <c r="Q1042" s="21">
        <f t="shared" si="332"/>
        <v>0</v>
      </c>
      <c r="R1042" s="14">
        <f t="shared" si="333"/>
        <v>0</v>
      </c>
      <c r="S1042" s="4" t="str">
        <f t="shared" si="342"/>
        <v>A+J=</v>
      </c>
      <c r="T1042" s="35">
        <f t="shared" si="343"/>
        <v>44851</v>
      </c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3">
        <f t="shared" si="334"/>
        <v>44794</v>
      </c>
      <c r="B1043" s="73">
        <f t="shared" ca="1" si="344"/>
        <v>547673.96100000001</v>
      </c>
      <c r="C1043" s="7">
        <f t="shared" si="335"/>
        <v>500000</v>
      </c>
      <c r="D1043" s="13">
        <f ca="1">IF(A1043&lt;$B$1,VLOOKUP(A1043,[1]DI!$A$4:$B$15000,2,FALSE),0)</f>
        <v>0</v>
      </c>
      <c r="E1043" s="14">
        <f t="shared" ca="1" si="327"/>
        <v>1</v>
      </c>
      <c r="F1043" s="14">
        <f ca="1">(TRUNC(PRODUCT($E$12:$E1042),16))</f>
        <v>1.16143925154475</v>
      </c>
      <c r="G1043" s="14">
        <f t="shared" ca="1" si="336"/>
        <v>1.0648387450025101</v>
      </c>
      <c r="H1043" s="14">
        <f t="shared" ca="1" si="328"/>
        <v>1.0907184400000001</v>
      </c>
      <c r="I1043" s="13">
        <f t="shared" si="337"/>
        <v>5.0000000000000001E-3</v>
      </c>
      <c r="J1043" s="35">
        <f t="shared" si="338"/>
        <v>44484</v>
      </c>
      <c r="K1043" s="2">
        <f t="shared" si="339"/>
        <v>213</v>
      </c>
      <c r="L1043" s="18">
        <f t="shared" si="340"/>
        <v>214</v>
      </c>
      <c r="M1043" s="12">
        <f t="shared" si="329"/>
        <v>1.0042444340000001</v>
      </c>
      <c r="N1043" s="12">
        <f t="shared" ca="1" si="330"/>
        <v>1.095347922</v>
      </c>
      <c r="O1043" s="18">
        <f t="shared" si="341"/>
        <v>0</v>
      </c>
      <c r="P1043" s="14">
        <f t="shared" ca="1" si="331"/>
        <v>47673.961000000003</v>
      </c>
      <c r="Q1043" s="21">
        <f t="shared" si="332"/>
        <v>0</v>
      </c>
      <c r="R1043" s="14">
        <f t="shared" si="333"/>
        <v>0</v>
      </c>
      <c r="S1043" s="4" t="str">
        <f t="shared" si="342"/>
        <v>A+J=</v>
      </c>
      <c r="T1043" s="35">
        <f t="shared" si="343"/>
        <v>44851</v>
      </c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3">
        <f t="shared" si="334"/>
        <v>44795</v>
      </c>
      <c r="B1044" s="73">
        <f t="shared" ca="1" si="344"/>
        <v>547673.96100000001</v>
      </c>
      <c r="C1044" s="7">
        <f t="shared" si="335"/>
        <v>500000</v>
      </c>
      <c r="D1044" s="13">
        <f ca="1">IF(A1044&lt;$B$1,VLOOKUP(A1044,[1]DI!$A$4:$B$15000,2,FALSE),0)</f>
        <v>0.13650000000000001</v>
      </c>
      <c r="E1044" s="14">
        <f t="shared" ca="1" si="327"/>
        <v>1.00050788</v>
      </c>
      <c r="F1044" s="14">
        <f ca="1">(TRUNC(PRODUCT($E$12:$E1043),16))</f>
        <v>1.16143925154475</v>
      </c>
      <c r="G1044" s="14">
        <f t="shared" ca="1" si="336"/>
        <v>1.0648387450025101</v>
      </c>
      <c r="H1044" s="14">
        <f t="shared" ca="1" si="328"/>
        <v>1.0907184400000001</v>
      </c>
      <c r="I1044" s="13">
        <f t="shared" si="337"/>
        <v>5.0000000000000001E-3</v>
      </c>
      <c r="J1044" s="35">
        <f t="shared" si="338"/>
        <v>44484</v>
      </c>
      <c r="K1044" s="2">
        <f t="shared" si="339"/>
        <v>214</v>
      </c>
      <c r="L1044" s="18">
        <f t="shared" si="340"/>
        <v>214</v>
      </c>
      <c r="M1044" s="12">
        <f t="shared" si="329"/>
        <v>1.0042444340000001</v>
      </c>
      <c r="N1044" s="12">
        <f t="shared" ca="1" si="330"/>
        <v>1.095347922</v>
      </c>
      <c r="O1044" s="18">
        <f t="shared" si="341"/>
        <v>0</v>
      </c>
      <c r="P1044" s="14">
        <f t="shared" ca="1" si="331"/>
        <v>47673.961000000003</v>
      </c>
      <c r="Q1044" s="21">
        <f t="shared" si="332"/>
        <v>0</v>
      </c>
      <c r="R1044" s="14">
        <f t="shared" si="333"/>
        <v>0</v>
      </c>
      <c r="S1044" s="4" t="str">
        <f t="shared" si="342"/>
        <v>A+J=</v>
      </c>
      <c r="T1044" s="35">
        <f t="shared" si="343"/>
        <v>44851</v>
      </c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3">
        <f t="shared" si="334"/>
        <v>44796</v>
      </c>
      <c r="B1045" s="73">
        <f t="shared" ca="1" si="344"/>
        <v>547962.95700000005</v>
      </c>
      <c r="C1045" s="7">
        <f t="shared" si="335"/>
        <v>500000</v>
      </c>
      <c r="D1045" s="13">
        <f ca="1">IF(A1045&lt;$B$1,VLOOKUP(A1045,[1]DI!$A$4:$B$15000,2,FALSE),0)</f>
        <v>0.13650000000000001</v>
      </c>
      <c r="E1045" s="14">
        <f t="shared" ca="1" si="327"/>
        <v>1.00050788</v>
      </c>
      <c r="F1045" s="14">
        <f ca="1">(TRUNC(PRODUCT($E$12:$E1044),16))</f>
        <v>1.1620291233118301</v>
      </c>
      <c r="G1045" s="14">
        <f t="shared" ca="1" si="336"/>
        <v>1.0648387450025101</v>
      </c>
      <c r="H1045" s="14">
        <f t="shared" ca="1" si="328"/>
        <v>1.0912723900000001</v>
      </c>
      <c r="I1045" s="13">
        <f t="shared" si="337"/>
        <v>5.0000000000000001E-3</v>
      </c>
      <c r="J1045" s="35">
        <f t="shared" si="338"/>
        <v>44484</v>
      </c>
      <c r="K1045" s="2">
        <f t="shared" si="339"/>
        <v>215</v>
      </c>
      <c r="L1045" s="18">
        <f t="shared" si="340"/>
        <v>215</v>
      </c>
      <c r="M1045" s="12">
        <f t="shared" si="329"/>
        <v>1.0042643099999999</v>
      </c>
      <c r="N1045" s="12">
        <f t="shared" ca="1" si="330"/>
        <v>1.0959259139999999</v>
      </c>
      <c r="O1045" s="18">
        <f t="shared" si="341"/>
        <v>0</v>
      </c>
      <c r="P1045" s="14">
        <f t="shared" ca="1" si="331"/>
        <v>47962.957000000002</v>
      </c>
      <c r="Q1045" s="21">
        <f t="shared" si="332"/>
        <v>0</v>
      </c>
      <c r="R1045" s="14">
        <f t="shared" si="333"/>
        <v>0</v>
      </c>
      <c r="S1045" s="4" t="str">
        <f t="shared" si="342"/>
        <v>A+J=</v>
      </c>
      <c r="T1045" s="35">
        <f t="shared" si="343"/>
        <v>44851</v>
      </c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3">
        <f t="shared" si="334"/>
        <v>44797</v>
      </c>
      <c r="B1046" s="73">
        <f t="shared" ca="1" si="344"/>
        <v>548252.10950000002</v>
      </c>
      <c r="C1046" s="7">
        <f t="shared" si="335"/>
        <v>500000</v>
      </c>
      <c r="D1046" s="13">
        <f ca="1">IF(A1046&lt;$B$1,VLOOKUP(A1046,[1]DI!$A$4:$B$15000,2,FALSE),0)</f>
        <v>0.13650000000000001</v>
      </c>
      <c r="E1046" s="14">
        <f t="shared" ca="1" si="327"/>
        <v>1.00050788</v>
      </c>
      <c r="F1046" s="14">
        <f ca="1">(TRUNC(PRODUCT($E$12:$E1045),16))</f>
        <v>1.1626192946629801</v>
      </c>
      <c r="G1046" s="14">
        <f t="shared" ca="1" si="336"/>
        <v>1.0648387450025101</v>
      </c>
      <c r="H1046" s="14">
        <f t="shared" ca="1" si="328"/>
        <v>1.0918266299999999</v>
      </c>
      <c r="I1046" s="13">
        <f t="shared" si="337"/>
        <v>5.0000000000000001E-3</v>
      </c>
      <c r="J1046" s="35">
        <f t="shared" si="338"/>
        <v>44484</v>
      </c>
      <c r="K1046" s="2">
        <f t="shared" si="339"/>
        <v>216</v>
      </c>
      <c r="L1046" s="18">
        <f t="shared" si="340"/>
        <v>216</v>
      </c>
      <c r="M1046" s="12">
        <f t="shared" si="329"/>
        <v>1.0042841870000001</v>
      </c>
      <c r="N1046" s="12">
        <f t="shared" ca="1" si="330"/>
        <v>1.0965042190000001</v>
      </c>
      <c r="O1046" s="18">
        <f t="shared" si="341"/>
        <v>0</v>
      </c>
      <c r="P1046" s="14">
        <f t="shared" ca="1" si="331"/>
        <v>48252.109499999999</v>
      </c>
      <c r="Q1046" s="21">
        <f t="shared" si="332"/>
        <v>0</v>
      </c>
      <c r="R1046" s="14">
        <f t="shared" si="333"/>
        <v>0</v>
      </c>
      <c r="S1046" s="4" t="str">
        <f t="shared" si="342"/>
        <v>A+J=</v>
      </c>
      <c r="T1046" s="35">
        <f t="shared" si="343"/>
        <v>44851</v>
      </c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3">
        <f t="shared" si="334"/>
        <v>44798</v>
      </c>
      <c r="B1047" s="73">
        <f t="shared" ca="1" si="344"/>
        <v>548541.40850000002</v>
      </c>
      <c r="C1047" s="7">
        <f t="shared" si="335"/>
        <v>500000</v>
      </c>
      <c r="D1047" s="13">
        <f ca="1">IF(A1047&lt;$B$1,VLOOKUP(A1047,[1]DI!$A$4:$B$15000,2,FALSE),0)</f>
        <v>0.13650000000000001</v>
      </c>
      <c r="E1047" s="14">
        <f t="shared" ca="1" si="327"/>
        <v>1.00050788</v>
      </c>
      <c r="F1047" s="14">
        <f ca="1">(TRUNC(PRODUCT($E$12:$E1046),16))</f>
        <v>1.16320976575035</v>
      </c>
      <c r="G1047" s="14">
        <f t="shared" ca="1" si="336"/>
        <v>1.0648387450025101</v>
      </c>
      <c r="H1047" s="14">
        <f t="shared" ca="1" si="328"/>
        <v>1.0923811400000001</v>
      </c>
      <c r="I1047" s="13">
        <f t="shared" si="337"/>
        <v>5.0000000000000001E-3</v>
      </c>
      <c r="J1047" s="35">
        <f t="shared" si="338"/>
        <v>44484</v>
      </c>
      <c r="K1047" s="2">
        <f t="shared" si="339"/>
        <v>217</v>
      </c>
      <c r="L1047" s="18">
        <f t="shared" si="340"/>
        <v>217</v>
      </c>
      <c r="M1047" s="12">
        <f t="shared" si="329"/>
        <v>1.004304063</v>
      </c>
      <c r="N1047" s="12">
        <f t="shared" ca="1" si="330"/>
        <v>1.097082817</v>
      </c>
      <c r="O1047" s="18">
        <f t="shared" si="341"/>
        <v>0</v>
      </c>
      <c r="P1047" s="14">
        <f t="shared" ca="1" si="331"/>
        <v>48541.408499999998</v>
      </c>
      <c r="Q1047" s="21">
        <f t="shared" si="332"/>
        <v>0</v>
      </c>
      <c r="R1047" s="14">
        <f t="shared" si="333"/>
        <v>0</v>
      </c>
      <c r="S1047" s="4" t="str">
        <f t="shared" si="342"/>
        <v>A+J=</v>
      </c>
      <c r="T1047" s="35">
        <f t="shared" si="343"/>
        <v>44851</v>
      </c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3">
        <f t="shared" si="334"/>
        <v>44799</v>
      </c>
      <c r="B1048" s="73">
        <f t="shared" ca="1" si="344"/>
        <v>548830.86549999996</v>
      </c>
      <c r="C1048" s="7">
        <f t="shared" si="335"/>
        <v>500000</v>
      </c>
      <c r="D1048" s="13">
        <f ca="1">IF(A1048&lt;$B$1,VLOOKUP(A1048,[1]DI!$A$4:$B$15000,2,FALSE),0)</f>
        <v>0.13650000000000001</v>
      </c>
      <c r="E1048" s="14">
        <f t="shared" ca="1" si="327"/>
        <v>1.00050788</v>
      </c>
      <c r="F1048" s="14">
        <f ca="1">(TRUNC(PRODUCT($E$12:$E1047),16))</f>
        <v>1.1638005367261799</v>
      </c>
      <c r="G1048" s="14">
        <f t="shared" ca="1" si="336"/>
        <v>1.0648387450025101</v>
      </c>
      <c r="H1048" s="14">
        <f t="shared" ca="1" si="328"/>
        <v>1.0929359400000001</v>
      </c>
      <c r="I1048" s="13">
        <f t="shared" si="337"/>
        <v>5.0000000000000001E-3</v>
      </c>
      <c r="J1048" s="35">
        <f t="shared" si="338"/>
        <v>44484</v>
      </c>
      <c r="K1048" s="2">
        <f t="shared" si="339"/>
        <v>218</v>
      </c>
      <c r="L1048" s="18">
        <f t="shared" si="340"/>
        <v>218</v>
      </c>
      <c r="M1048" s="12">
        <f t="shared" si="329"/>
        <v>1.004323941</v>
      </c>
      <c r="N1048" s="12">
        <f t="shared" ca="1" si="330"/>
        <v>1.0976617310000001</v>
      </c>
      <c r="O1048" s="18">
        <f t="shared" si="341"/>
        <v>0</v>
      </c>
      <c r="P1048" s="14">
        <f t="shared" ca="1" si="331"/>
        <v>48830.8655</v>
      </c>
      <c r="Q1048" s="21">
        <f t="shared" si="332"/>
        <v>0</v>
      </c>
      <c r="R1048" s="14">
        <f t="shared" si="333"/>
        <v>0</v>
      </c>
      <c r="S1048" s="4" t="str">
        <f t="shared" si="342"/>
        <v>A+J=</v>
      </c>
      <c r="T1048" s="35">
        <f t="shared" si="343"/>
        <v>44851</v>
      </c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3">
        <f t="shared" si="334"/>
        <v>44800</v>
      </c>
      <c r="B1049" s="73">
        <f t="shared" ca="1" si="344"/>
        <v>549120.47299998999</v>
      </c>
      <c r="C1049" s="7">
        <f t="shared" si="335"/>
        <v>500000</v>
      </c>
      <c r="D1049" s="13">
        <f ca="1">IF(A1049&lt;$B$1,VLOOKUP(A1049,[1]DI!$A$4:$B$15000,2,FALSE),0)</f>
        <v>0</v>
      </c>
      <c r="E1049" s="14">
        <f t="shared" ca="1" si="327"/>
        <v>1</v>
      </c>
      <c r="F1049" s="14">
        <f ca="1">(TRUNC(PRODUCT($E$12:$E1048),16))</f>
        <v>1.1643916077427701</v>
      </c>
      <c r="G1049" s="14">
        <f t="shared" ca="1" si="336"/>
        <v>1.0648387450025101</v>
      </c>
      <c r="H1049" s="14">
        <f t="shared" ca="1" si="328"/>
        <v>1.0934910200000001</v>
      </c>
      <c r="I1049" s="13">
        <f t="shared" si="337"/>
        <v>5.0000000000000001E-3</v>
      </c>
      <c r="J1049" s="35">
        <f t="shared" si="338"/>
        <v>44484</v>
      </c>
      <c r="K1049" s="2">
        <f t="shared" si="339"/>
        <v>218</v>
      </c>
      <c r="L1049" s="18">
        <f t="shared" si="340"/>
        <v>219</v>
      </c>
      <c r="M1049" s="12">
        <f t="shared" si="329"/>
        <v>1.0043438179999999</v>
      </c>
      <c r="N1049" s="12">
        <f t="shared" ca="1" si="330"/>
        <v>1.098240946</v>
      </c>
      <c r="O1049" s="18">
        <f t="shared" si="341"/>
        <v>0</v>
      </c>
      <c r="P1049" s="14">
        <f t="shared" ca="1" si="331"/>
        <v>49120.472999990001</v>
      </c>
      <c r="Q1049" s="21">
        <f t="shared" si="332"/>
        <v>0</v>
      </c>
      <c r="R1049" s="14">
        <f t="shared" si="333"/>
        <v>0</v>
      </c>
      <c r="S1049" s="4" t="str">
        <f t="shared" si="342"/>
        <v>A+J=</v>
      </c>
      <c r="T1049" s="35">
        <f t="shared" si="343"/>
        <v>44851</v>
      </c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3">
        <f t="shared" si="334"/>
        <v>44801</v>
      </c>
      <c r="B1050" s="73">
        <f t="shared" ca="1" si="344"/>
        <v>549120.47299998999</v>
      </c>
      <c r="C1050" s="7">
        <f t="shared" si="335"/>
        <v>500000</v>
      </c>
      <c r="D1050" s="13">
        <f ca="1">IF(A1050&lt;$B$1,VLOOKUP(A1050,[1]DI!$A$4:$B$15000,2,FALSE),0)</f>
        <v>0</v>
      </c>
      <c r="E1050" s="14">
        <f t="shared" ca="1" si="327"/>
        <v>1</v>
      </c>
      <c r="F1050" s="14">
        <f ca="1">(TRUNC(PRODUCT($E$12:$E1049),16))</f>
        <v>1.1643916077427701</v>
      </c>
      <c r="G1050" s="14">
        <f t="shared" ca="1" si="336"/>
        <v>1.0648387450025101</v>
      </c>
      <c r="H1050" s="14">
        <f t="shared" ca="1" si="328"/>
        <v>1.0934910200000001</v>
      </c>
      <c r="I1050" s="13">
        <f t="shared" si="337"/>
        <v>5.0000000000000001E-3</v>
      </c>
      <c r="J1050" s="35">
        <f t="shared" si="338"/>
        <v>44484</v>
      </c>
      <c r="K1050" s="2">
        <f t="shared" si="339"/>
        <v>218</v>
      </c>
      <c r="L1050" s="18">
        <f t="shared" si="340"/>
        <v>219</v>
      </c>
      <c r="M1050" s="12">
        <f t="shared" si="329"/>
        <v>1.0043438179999999</v>
      </c>
      <c r="N1050" s="12">
        <f t="shared" ca="1" si="330"/>
        <v>1.098240946</v>
      </c>
      <c r="O1050" s="18">
        <f t="shared" si="341"/>
        <v>0</v>
      </c>
      <c r="P1050" s="14">
        <f t="shared" ca="1" si="331"/>
        <v>49120.472999990001</v>
      </c>
      <c r="Q1050" s="21">
        <f t="shared" si="332"/>
        <v>0</v>
      </c>
      <c r="R1050" s="14">
        <f t="shared" si="333"/>
        <v>0</v>
      </c>
      <c r="S1050" s="4" t="str">
        <f t="shared" si="342"/>
        <v>A+J=</v>
      </c>
      <c r="T1050" s="35">
        <f t="shared" si="343"/>
        <v>44851</v>
      </c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3">
        <f t="shared" si="334"/>
        <v>44802</v>
      </c>
      <c r="B1051" s="73">
        <f t="shared" ca="1" si="344"/>
        <v>549120.47299998999</v>
      </c>
      <c r="C1051" s="7">
        <f t="shared" si="335"/>
        <v>500000</v>
      </c>
      <c r="D1051" s="13">
        <f ca="1">IF(A1051&lt;$B$1,VLOOKUP(A1051,[1]DI!$A$4:$B$15000,2,FALSE),0)</f>
        <v>0.13650000000000001</v>
      </c>
      <c r="E1051" s="14">
        <f t="shared" ca="1" si="327"/>
        <v>1.00050788</v>
      </c>
      <c r="F1051" s="14">
        <f ca="1">(TRUNC(PRODUCT($E$12:$E1050),16))</f>
        <v>1.1643916077427701</v>
      </c>
      <c r="G1051" s="14">
        <f t="shared" ca="1" si="336"/>
        <v>1.0648387450025101</v>
      </c>
      <c r="H1051" s="14">
        <f t="shared" ca="1" si="328"/>
        <v>1.0934910200000001</v>
      </c>
      <c r="I1051" s="13">
        <f t="shared" si="337"/>
        <v>5.0000000000000001E-3</v>
      </c>
      <c r="J1051" s="35">
        <f t="shared" si="338"/>
        <v>44484</v>
      </c>
      <c r="K1051" s="2">
        <f t="shared" si="339"/>
        <v>219</v>
      </c>
      <c r="L1051" s="18">
        <f t="shared" si="340"/>
        <v>219</v>
      </c>
      <c r="M1051" s="12">
        <f t="shared" si="329"/>
        <v>1.0043438179999999</v>
      </c>
      <c r="N1051" s="12">
        <f t="shared" ca="1" si="330"/>
        <v>1.098240946</v>
      </c>
      <c r="O1051" s="18">
        <f t="shared" si="341"/>
        <v>0</v>
      </c>
      <c r="P1051" s="14">
        <f t="shared" ca="1" si="331"/>
        <v>49120.472999990001</v>
      </c>
      <c r="Q1051" s="21">
        <f t="shared" si="332"/>
        <v>0</v>
      </c>
      <c r="R1051" s="14">
        <f t="shared" si="333"/>
        <v>0</v>
      </c>
      <c r="S1051" s="4" t="str">
        <f t="shared" si="342"/>
        <v>A+J=</v>
      </c>
      <c r="T1051" s="35">
        <f t="shared" si="343"/>
        <v>44851</v>
      </c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3">
        <f t="shared" si="334"/>
        <v>44803</v>
      </c>
      <c r="B1052" s="73">
        <f t="shared" ca="1" si="344"/>
        <v>549410.23300000001</v>
      </c>
      <c r="C1052" s="7">
        <f t="shared" si="335"/>
        <v>500000</v>
      </c>
      <c r="D1052" s="13">
        <f ca="1">IF(A1052&lt;$B$1,VLOOKUP(A1052,[1]DI!$A$4:$B$15000,2,FALSE),0)</f>
        <v>0.13650000000000001</v>
      </c>
      <c r="E1052" s="14">
        <f t="shared" ca="1" si="327"/>
        <v>1.00050788</v>
      </c>
      <c r="F1052" s="14">
        <f ca="1">(TRUNC(PRODUCT($E$12:$E1051),16))</f>
        <v>1.1649829789525099</v>
      </c>
      <c r="G1052" s="14">
        <f t="shared" ca="1" si="336"/>
        <v>1.0648387450025101</v>
      </c>
      <c r="H1052" s="14">
        <f t="shared" ca="1" si="328"/>
        <v>1.09404638</v>
      </c>
      <c r="I1052" s="13">
        <f t="shared" si="337"/>
        <v>5.0000000000000001E-3</v>
      </c>
      <c r="J1052" s="35">
        <f t="shared" si="338"/>
        <v>44484</v>
      </c>
      <c r="K1052" s="2">
        <f t="shared" si="339"/>
        <v>220</v>
      </c>
      <c r="L1052" s="18">
        <f t="shared" si="340"/>
        <v>220</v>
      </c>
      <c r="M1052" s="12">
        <f t="shared" si="329"/>
        <v>1.004363696</v>
      </c>
      <c r="N1052" s="12">
        <f t="shared" ca="1" si="330"/>
        <v>1.0988204660000001</v>
      </c>
      <c r="O1052" s="18">
        <f t="shared" si="341"/>
        <v>0</v>
      </c>
      <c r="P1052" s="14">
        <f t="shared" ca="1" si="331"/>
        <v>49410.233</v>
      </c>
      <c r="Q1052" s="21">
        <f t="shared" si="332"/>
        <v>0</v>
      </c>
      <c r="R1052" s="14">
        <f t="shared" si="333"/>
        <v>0</v>
      </c>
      <c r="S1052" s="4" t="str">
        <f t="shared" si="342"/>
        <v>A+J=</v>
      </c>
      <c r="T1052" s="35">
        <f t="shared" si="343"/>
        <v>44851</v>
      </c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3">
        <f t="shared" si="334"/>
        <v>44804</v>
      </c>
      <c r="B1053" s="73">
        <f t="shared" ca="1" si="344"/>
        <v>549700.15</v>
      </c>
      <c r="C1053" s="7">
        <f t="shared" si="335"/>
        <v>500000</v>
      </c>
      <c r="D1053" s="13">
        <f ca="1">IF(A1053&lt;$B$1,VLOOKUP(A1053,[1]DI!$A$4:$B$15000,2,FALSE),0)</f>
        <v>0.13650000000000001</v>
      </c>
      <c r="E1053" s="14">
        <f t="shared" ca="1" si="327"/>
        <v>1.00050788</v>
      </c>
      <c r="F1053" s="14">
        <f ca="1">(TRUNC(PRODUCT($E$12:$E1052),16))</f>
        <v>1.1655746505078599</v>
      </c>
      <c r="G1053" s="14">
        <f t="shared" ca="1" si="336"/>
        <v>1.0648387450025101</v>
      </c>
      <c r="H1053" s="14">
        <f t="shared" ca="1" si="328"/>
        <v>1.0946020299999999</v>
      </c>
      <c r="I1053" s="13">
        <f t="shared" si="337"/>
        <v>5.0000000000000001E-3</v>
      </c>
      <c r="J1053" s="35">
        <f t="shared" si="338"/>
        <v>44484</v>
      </c>
      <c r="K1053" s="2">
        <f t="shared" si="339"/>
        <v>221</v>
      </c>
      <c r="L1053" s="18">
        <f t="shared" si="340"/>
        <v>221</v>
      </c>
      <c r="M1053" s="12">
        <f t="shared" si="329"/>
        <v>1.0043835750000001</v>
      </c>
      <c r="N1053" s="12">
        <f t="shared" ca="1" si="330"/>
        <v>1.0994003000000001</v>
      </c>
      <c r="O1053" s="18">
        <f t="shared" si="341"/>
        <v>0</v>
      </c>
      <c r="P1053" s="14">
        <f t="shared" ca="1" si="331"/>
        <v>49700.15</v>
      </c>
      <c r="Q1053" s="21">
        <f t="shared" si="332"/>
        <v>0</v>
      </c>
      <c r="R1053" s="14">
        <f t="shared" si="333"/>
        <v>0</v>
      </c>
      <c r="S1053" s="4" t="str">
        <f t="shared" si="342"/>
        <v>A+J=</v>
      </c>
      <c r="T1053" s="35">
        <f t="shared" si="343"/>
        <v>44851</v>
      </c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3">
        <f t="shared" si="334"/>
        <v>44805</v>
      </c>
      <c r="B1054" s="73">
        <f t="shared" ca="1" si="344"/>
        <v>549990.21849999996</v>
      </c>
      <c r="C1054" s="7">
        <f t="shared" si="335"/>
        <v>500000</v>
      </c>
      <c r="D1054" s="13">
        <f ca="1">IF(A1054&lt;$B$1,VLOOKUP(A1054,[1]DI!$A$4:$B$15000,2,FALSE),0)</f>
        <v>0.13650000000000001</v>
      </c>
      <c r="E1054" s="14">
        <f t="shared" ca="1" si="327"/>
        <v>1.00050788</v>
      </c>
      <c r="F1054" s="14">
        <f ca="1">(TRUNC(PRODUCT($E$12:$E1053),16))</f>
        <v>1.1661666225613601</v>
      </c>
      <c r="G1054" s="14">
        <f t="shared" ca="1" si="336"/>
        <v>1.0648387450025101</v>
      </c>
      <c r="H1054" s="14">
        <f t="shared" ca="1" si="328"/>
        <v>1.0951579600000001</v>
      </c>
      <c r="I1054" s="13">
        <f t="shared" si="337"/>
        <v>5.0000000000000001E-3</v>
      </c>
      <c r="J1054" s="35">
        <f t="shared" si="338"/>
        <v>44484</v>
      </c>
      <c r="K1054" s="2">
        <f t="shared" si="339"/>
        <v>222</v>
      </c>
      <c r="L1054" s="18">
        <f t="shared" si="340"/>
        <v>222</v>
      </c>
      <c r="M1054" s="12">
        <f t="shared" si="329"/>
        <v>1.0044034529999999</v>
      </c>
      <c r="N1054" s="12">
        <f t="shared" ca="1" si="330"/>
        <v>1.0999804369999999</v>
      </c>
      <c r="O1054" s="18">
        <f t="shared" si="341"/>
        <v>0</v>
      </c>
      <c r="P1054" s="14">
        <f t="shared" ca="1" si="331"/>
        <v>49990.218500000003</v>
      </c>
      <c r="Q1054" s="21">
        <f t="shared" si="332"/>
        <v>0</v>
      </c>
      <c r="R1054" s="14">
        <f t="shared" si="333"/>
        <v>0</v>
      </c>
      <c r="S1054" s="4" t="str">
        <f t="shared" si="342"/>
        <v>A+J=</v>
      </c>
      <c r="T1054" s="35">
        <f t="shared" si="343"/>
        <v>44851</v>
      </c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3">
        <f t="shared" si="334"/>
        <v>44806</v>
      </c>
      <c r="B1055" s="73">
        <f t="shared" ca="1" si="344"/>
        <v>550280.43449999997</v>
      </c>
      <c r="C1055" s="7">
        <f t="shared" si="335"/>
        <v>500000</v>
      </c>
      <c r="D1055" s="13">
        <f ca="1">IF(A1055&lt;$B$1,VLOOKUP(A1055,[1]DI!$A$4:$B$15000,2,FALSE),0)</f>
        <v>0.13650000000000001</v>
      </c>
      <c r="E1055" s="14">
        <f t="shared" ca="1" si="327"/>
        <v>1.00050788</v>
      </c>
      <c r="F1055" s="14">
        <f ca="1">(TRUNC(PRODUCT($E$12:$E1054),16))</f>
        <v>1.16675889526563</v>
      </c>
      <c r="G1055" s="14">
        <f t="shared" ca="1" si="336"/>
        <v>1.0648387450025101</v>
      </c>
      <c r="H1055" s="14">
        <f t="shared" ca="1" si="328"/>
        <v>1.09571416</v>
      </c>
      <c r="I1055" s="13">
        <f t="shared" si="337"/>
        <v>5.0000000000000001E-3</v>
      </c>
      <c r="J1055" s="35">
        <f t="shared" si="338"/>
        <v>44484</v>
      </c>
      <c r="K1055" s="2">
        <f t="shared" si="339"/>
        <v>223</v>
      </c>
      <c r="L1055" s="18">
        <f t="shared" si="340"/>
        <v>223</v>
      </c>
      <c r="M1055" s="12">
        <f t="shared" si="329"/>
        <v>1.0044233330000001</v>
      </c>
      <c r="N1055" s="12">
        <f t="shared" ca="1" si="330"/>
        <v>1.1005608689999999</v>
      </c>
      <c r="O1055" s="18">
        <f t="shared" si="341"/>
        <v>0</v>
      </c>
      <c r="P1055" s="14">
        <f t="shared" ca="1" si="331"/>
        <v>50280.434500000003</v>
      </c>
      <c r="Q1055" s="21">
        <f t="shared" si="332"/>
        <v>0</v>
      </c>
      <c r="R1055" s="14">
        <f t="shared" si="333"/>
        <v>0</v>
      </c>
      <c r="S1055" s="4" t="str">
        <f t="shared" si="342"/>
        <v>A+J=</v>
      </c>
      <c r="T1055" s="35">
        <f t="shared" si="343"/>
        <v>44851</v>
      </c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3">
        <f t="shared" si="334"/>
        <v>44807</v>
      </c>
      <c r="B1056" s="73">
        <f t="shared" ca="1" si="344"/>
        <v>550570.81149999995</v>
      </c>
      <c r="C1056" s="7">
        <f t="shared" si="335"/>
        <v>500000</v>
      </c>
      <c r="D1056" s="13">
        <f ca="1">IF(A1056&lt;$B$1,VLOOKUP(A1056,[1]DI!$A$4:$B$15000,2,FALSE),0)</f>
        <v>0</v>
      </c>
      <c r="E1056" s="14">
        <f t="shared" ca="1" si="327"/>
        <v>1</v>
      </c>
      <c r="F1056" s="14">
        <f ca="1">(TRUNC(PRODUCT($E$12:$E1055),16))</f>
        <v>1.1673514687733599</v>
      </c>
      <c r="G1056" s="14">
        <f t="shared" ca="1" si="336"/>
        <v>1.0648387450025101</v>
      </c>
      <c r="H1056" s="14">
        <f t="shared" ca="1" si="328"/>
        <v>1.0962706600000001</v>
      </c>
      <c r="I1056" s="13">
        <f t="shared" si="337"/>
        <v>5.0000000000000001E-3</v>
      </c>
      <c r="J1056" s="35">
        <f t="shared" si="338"/>
        <v>44484</v>
      </c>
      <c r="K1056" s="2">
        <f t="shared" si="339"/>
        <v>223</v>
      </c>
      <c r="L1056" s="18">
        <f t="shared" si="340"/>
        <v>224</v>
      </c>
      <c r="M1056" s="12">
        <f t="shared" si="329"/>
        <v>1.004443212</v>
      </c>
      <c r="N1056" s="12">
        <f t="shared" ca="1" si="330"/>
        <v>1.101141623</v>
      </c>
      <c r="O1056" s="18">
        <f t="shared" si="341"/>
        <v>0</v>
      </c>
      <c r="P1056" s="14">
        <f t="shared" ca="1" si="331"/>
        <v>50570.811500000003</v>
      </c>
      <c r="Q1056" s="21">
        <f t="shared" si="332"/>
        <v>0</v>
      </c>
      <c r="R1056" s="14">
        <f t="shared" si="333"/>
        <v>0</v>
      </c>
      <c r="S1056" s="4" t="str">
        <f t="shared" si="342"/>
        <v>A+J=</v>
      </c>
      <c r="T1056" s="35">
        <f t="shared" si="343"/>
        <v>44851</v>
      </c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3">
        <f t="shared" si="334"/>
        <v>44808</v>
      </c>
      <c r="B1057" s="73">
        <f t="shared" ca="1" si="344"/>
        <v>550570.81149999995</v>
      </c>
      <c r="C1057" s="7">
        <f t="shared" si="335"/>
        <v>500000</v>
      </c>
      <c r="D1057" s="13">
        <f ca="1">IF(A1057&lt;$B$1,VLOOKUP(A1057,[1]DI!$A$4:$B$15000,2,FALSE),0)</f>
        <v>0</v>
      </c>
      <c r="E1057" s="14">
        <f t="shared" ca="1" si="327"/>
        <v>1</v>
      </c>
      <c r="F1057" s="14">
        <f ca="1">(TRUNC(PRODUCT($E$12:$E1056),16))</f>
        <v>1.1673514687733599</v>
      </c>
      <c r="G1057" s="14">
        <f t="shared" ca="1" si="336"/>
        <v>1.0648387450025101</v>
      </c>
      <c r="H1057" s="14">
        <f t="shared" ca="1" si="328"/>
        <v>1.0962706600000001</v>
      </c>
      <c r="I1057" s="13">
        <f t="shared" si="337"/>
        <v>5.0000000000000001E-3</v>
      </c>
      <c r="J1057" s="35">
        <f t="shared" si="338"/>
        <v>44484</v>
      </c>
      <c r="K1057" s="2">
        <f t="shared" si="339"/>
        <v>223</v>
      </c>
      <c r="L1057" s="18">
        <f t="shared" si="340"/>
        <v>224</v>
      </c>
      <c r="M1057" s="12">
        <f t="shared" si="329"/>
        <v>1.004443212</v>
      </c>
      <c r="N1057" s="12">
        <f t="shared" ca="1" si="330"/>
        <v>1.101141623</v>
      </c>
      <c r="O1057" s="18">
        <f t="shared" si="341"/>
        <v>0</v>
      </c>
      <c r="P1057" s="14">
        <f t="shared" ca="1" si="331"/>
        <v>50570.811500000003</v>
      </c>
      <c r="Q1057" s="21">
        <f t="shared" si="332"/>
        <v>0</v>
      </c>
      <c r="R1057" s="14">
        <f t="shared" si="333"/>
        <v>0</v>
      </c>
      <c r="S1057" s="4" t="str">
        <f t="shared" si="342"/>
        <v>A+J=</v>
      </c>
      <c r="T1057" s="35">
        <f t="shared" si="343"/>
        <v>44851</v>
      </c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3">
        <f t="shared" si="334"/>
        <v>44809</v>
      </c>
      <c r="B1058" s="73">
        <f t="shared" ca="1" si="344"/>
        <v>550570.81149999995</v>
      </c>
      <c r="C1058" s="7">
        <f t="shared" si="335"/>
        <v>500000</v>
      </c>
      <c r="D1058" s="13">
        <f ca="1">IF(A1058&lt;$B$1,VLOOKUP(A1058,[1]DI!$A$4:$B$15000,2,FALSE),0)</f>
        <v>0.13650000000000001</v>
      </c>
      <c r="E1058" s="14">
        <f t="shared" ca="1" si="327"/>
        <v>1.00050788</v>
      </c>
      <c r="F1058" s="14">
        <f ca="1">(TRUNC(PRODUCT($E$12:$E1057),16))</f>
        <v>1.1673514687733599</v>
      </c>
      <c r="G1058" s="14">
        <f t="shared" ca="1" si="336"/>
        <v>1.0648387450025101</v>
      </c>
      <c r="H1058" s="14">
        <f t="shared" ca="1" si="328"/>
        <v>1.0962706600000001</v>
      </c>
      <c r="I1058" s="13">
        <f t="shared" si="337"/>
        <v>5.0000000000000001E-3</v>
      </c>
      <c r="J1058" s="35">
        <f t="shared" si="338"/>
        <v>44484</v>
      </c>
      <c r="K1058" s="2">
        <f t="shared" si="339"/>
        <v>224</v>
      </c>
      <c r="L1058" s="18">
        <f t="shared" si="340"/>
        <v>224</v>
      </c>
      <c r="M1058" s="12">
        <f t="shared" si="329"/>
        <v>1.004443212</v>
      </c>
      <c r="N1058" s="12">
        <f t="shared" ca="1" si="330"/>
        <v>1.101141623</v>
      </c>
      <c r="O1058" s="18">
        <f t="shared" si="341"/>
        <v>0</v>
      </c>
      <c r="P1058" s="14">
        <f t="shared" ca="1" si="331"/>
        <v>50570.811500000003</v>
      </c>
      <c r="Q1058" s="21">
        <f t="shared" si="332"/>
        <v>0</v>
      </c>
      <c r="R1058" s="14">
        <f t="shared" si="333"/>
        <v>0</v>
      </c>
      <c r="S1058" s="4" t="str">
        <f t="shared" si="342"/>
        <v>A+J=</v>
      </c>
      <c r="T1058" s="35">
        <f t="shared" si="343"/>
        <v>44851</v>
      </c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3">
        <f t="shared" si="334"/>
        <v>44810</v>
      </c>
      <c r="B1059" s="73">
        <f t="shared" ca="1" si="344"/>
        <v>550861.33600000001</v>
      </c>
      <c r="C1059" s="7">
        <f t="shared" si="335"/>
        <v>500000</v>
      </c>
      <c r="D1059" s="13">
        <f ca="1">IF(A1059&lt;$B$1,VLOOKUP(A1059,[1]DI!$A$4:$B$15000,2,FALSE),0)</f>
        <v>0.13650000000000001</v>
      </c>
      <c r="E1059" s="14">
        <f t="shared" ca="1" si="327"/>
        <v>1.00050788</v>
      </c>
      <c r="F1059" s="14">
        <f ca="1">(TRUNC(PRODUCT($E$12:$E1058),16))</f>
        <v>1.16794434323732</v>
      </c>
      <c r="G1059" s="14">
        <f t="shared" ca="1" si="336"/>
        <v>1.0648387450025101</v>
      </c>
      <c r="H1059" s="14">
        <f t="shared" ca="1" si="328"/>
        <v>1.09682743</v>
      </c>
      <c r="I1059" s="13">
        <f t="shared" si="337"/>
        <v>5.0000000000000001E-3</v>
      </c>
      <c r="J1059" s="35">
        <f t="shared" si="338"/>
        <v>44484</v>
      </c>
      <c r="K1059" s="2">
        <f t="shared" si="339"/>
        <v>225</v>
      </c>
      <c r="L1059" s="18">
        <f t="shared" si="340"/>
        <v>225</v>
      </c>
      <c r="M1059" s="12">
        <f t="shared" si="329"/>
        <v>1.0044630919999999</v>
      </c>
      <c r="N1059" s="12">
        <f t="shared" ca="1" si="330"/>
        <v>1.101722672</v>
      </c>
      <c r="O1059" s="18">
        <f t="shared" si="341"/>
        <v>0</v>
      </c>
      <c r="P1059" s="14">
        <f t="shared" ca="1" si="331"/>
        <v>50861.336000000003</v>
      </c>
      <c r="Q1059" s="21">
        <f t="shared" si="332"/>
        <v>0</v>
      </c>
      <c r="R1059" s="14">
        <f t="shared" si="333"/>
        <v>0</v>
      </c>
      <c r="S1059" s="4" t="str">
        <f t="shared" si="342"/>
        <v>A+J=</v>
      </c>
      <c r="T1059" s="35">
        <f t="shared" si="343"/>
        <v>44851</v>
      </c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3">
        <f t="shared" si="334"/>
        <v>44811</v>
      </c>
      <c r="B1060" s="73">
        <f t="shared" ca="1" si="344"/>
        <v>551152.01699999999</v>
      </c>
      <c r="C1060" s="7">
        <f t="shared" si="335"/>
        <v>500000</v>
      </c>
      <c r="D1060" s="13">
        <f ca="1">IF(A1060&lt;$B$1,VLOOKUP(A1060,[1]DI!$A$4:$B$15000,2,FALSE),0)</f>
        <v>0</v>
      </c>
      <c r="E1060" s="14">
        <f t="shared" ca="1" si="327"/>
        <v>1</v>
      </c>
      <c r="F1060" s="14">
        <f ca="1">(TRUNC(PRODUCT($E$12:$E1059),16))</f>
        <v>1.1685375188103599</v>
      </c>
      <c r="G1060" s="14">
        <f t="shared" ca="1" si="336"/>
        <v>1.0648387450025101</v>
      </c>
      <c r="H1060" s="14">
        <f t="shared" ca="1" si="328"/>
        <v>1.09738449</v>
      </c>
      <c r="I1060" s="13">
        <f t="shared" si="337"/>
        <v>5.0000000000000001E-3</v>
      </c>
      <c r="J1060" s="35">
        <f t="shared" si="338"/>
        <v>44484</v>
      </c>
      <c r="K1060" s="2">
        <f t="shared" si="339"/>
        <v>225</v>
      </c>
      <c r="L1060" s="18">
        <f t="shared" si="340"/>
        <v>226</v>
      </c>
      <c r="M1060" s="12">
        <f t="shared" si="329"/>
        <v>1.0044829719999999</v>
      </c>
      <c r="N1060" s="12">
        <f t="shared" ca="1" si="330"/>
        <v>1.1023040340000001</v>
      </c>
      <c r="O1060" s="18">
        <f t="shared" si="341"/>
        <v>0</v>
      </c>
      <c r="P1060" s="14">
        <f t="shared" ca="1" si="331"/>
        <v>51152.017</v>
      </c>
      <c r="Q1060" s="21">
        <f t="shared" si="332"/>
        <v>0</v>
      </c>
      <c r="R1060" s="14">
        <f t="shared" si="333"/>
        <v>0</v>
      </c>
      <c r="S1060" s="4" t="str">
        <f t="shared" si="342"/>
        <v>A+J=</v>
      </c>
      <c r="T1060" s="35">
        <f t="shared" si="343"/>
        <v>44851</v>
      </c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3">
        <f t="shared" si="334"/>
        <v>44812</v>
      </c>
      <c r="B1061" s="73">
        <f t="shared" ca="1" si="344"/>
        <v>551152.01699999999</v>
      </c>
      <c r="C1061" s="7">
        <f t="shared" si="335"/>
        <v>500000</v>
      </c>
      <c r="D1061" s="13">
        <f ca="1">IF(A1061&lt;$B$1,VLOOKUP(A1061,[1]DI!$A$4:$B$15000,2,FALSE),0)</f>
        <v>0.13650000000000001</v>
      </c>
      <c r="E1061" s="14">
        <f t="shared" ca="1" si="327"/>
        <v>1.00050788</v>
      </c>
      <c r="F1061" s="14">
        <f ca="1">(TRUNC(PRODUCT($E$12:$E1060),16))</f>
        <v>1.1685375188103599</v>
      </c>
      <c r="G1061" s="14">
        <f t="shared" ca="1" si="336"/>
        <v>1.0648387450025101</v>
      </c>
      <c r="H1061" s="14">
        <f t="shared" ca="1" si="328"/>
        <v>1.09738449</v>
      </c>
      <c r="I1061" s="13">
        <f t="shared" si="337"/>
        <v>5.0000000000000001E-3</v>
      </c>
      <c r="J1061" s="35">
        <f t="shared" si="338"/>
        <v>44484</v>
      </c>
      <c r="K1061" s="2">
        <f t="shared" si="339"/>
        <v>226</v>
      </c>
      <c r="L1061" s="18">
        <f t="shared" si="340"/>
        <v>226</v>
      </c>
      <c r="M1061" s="12">
        <f t="shared" si="329"/>
        <v>1.0044829719999999</v>
      </c>
      <c r="N1061" s="12">
        <f t="shared" ca="1" si="330"/>
        <v>1.1023040340000001</v>
      </c>
      <c r="O1061" s="18">
        <f t="shared" si="341"/>
        <v>0</v>
      </c>
      <c r="P1061" s="14">
        <f t="shared" ca="1" si="331"/>
        <v>51152.017</v>
      </c>
      <c r="Q1061" s="21">
        <f t="shared" si="332"/>
        <v>0</v>
      </c>
      <c r="R1061" s="14">
        <f t="shared" si="333"/>
        <v>0</v>
      </c>
      <c r="S1061" s="4" t="str">
        <f t="shared" si="342"/>
        <v>A+J=</v>
      </c>
      <c r="T1061" s="35">
        <f t="shared" si="343"/>
        <v>44851</v>
      </c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3">
        <f t="shared" si="334"/>
        <v>44813</v>
      </c>
      <c r="B1062" s="73">
        <f t="shared" ca="1" si="344"/>
        <v>551442.85049999994</v>
      </c>
      <c r="C1062" s="7">
        <f t="shared" si="335"/>
        <v>500000</v>
      </c>
      <c r="D1062" s="13">
        <f ca="1">IF(A1062&lt;$B$1,VLOOKUP(A1062,[1]DI!$A$4:$B$15000,2,FALSE),0)</f>
        <v>0.13650000000000001</v>
      </c>
      <c r="E1062" s="14">
        <f t="shared" ca="1" si="327"/>
        <v>1.00050788</v>
      </c>
      <c r="F1062" s="14">
        <f ca="1">(TRUNC(PRODUCT($E$12:$E1061),16))</f>
        <v>1.1691309956454099</v>
      </c>
      <c r="G1062" s="14">
        <f t="shared" ca="1" si="336"/>
        <v>1.0648387450025101</v>
      </c>
      <c r="H1062" s="14">
        <f t="shared" ca="1" si="328"/>
        <v>1.0979418299999999</v>
      </c>
      <c r="I1062" s="13">
        <f t="shared" si="337"/>
        <v>5.0000000000000001E-3</v>
      </c>
      <c r="J1062" s="35">
        <f t="shared" si="338"/>
        <v>44484</v>
      </c>
      <c r="K1062" s="2">
        <f t="shared" si="339"/>
        <v>227</v>
      </c>
      <c r="L1062" s="18">
        <f t="shared" si="340"/>
        <v>227</v>
      </c>
      <c r="M1062" s="12">
        <f t="shared" si="329"/>
        <v>1.004502853</v>
      </c>
      <c r="N1062" s="12">
        <f t="shared" ca="1" si="330"/>
        <v>1.1028857009999999</v>
      </c>
      <c r="O1062" s="18">
        <f t="shared" si="341"/>
        <v>0</v>
      </c>
      <c r="P1062" s="14">
        <f t="shared" ca="1" si="331"/>
        <v>51442.8505</v>
      </c>
      <c r="Q1062" s="21">
        <f t="shared" si="332"/>
        <v>0</v>
      </c>
      <c r="R1062" s="14">
        <f t="shared" si="333"/>
        <v>0</v>
      </c>
      <c r="S1062" s="4" t="str">
        <f t="shared" si="342"/>
        <v>A+J=</v>
      </c>
      <c r="T1062" s="35">
        <f t="shared" si="343"/>
        <v>44851</v>
      </c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3">
        <f t="shared" si="334"/>
        <v>44814</v>
      </c>
      <c r="B1063" s="73">
        <f t="shared" ca="1" si="344"/>
        <v>551733.83550000004</v>
      </c>
      <c r="C1063" s="7">
        <f t="shared" si="335"/>
        <v>500000</v>
      </c>
      <c r="D1063" s="13">
        <f ca="1">IF(A1063&lt;$B$1,VLOOKUP(A1063,[1]DI!$A$4:$B$15000,2,FALSE),0)</f>
        <v>0</v>
      </c>
      <c r="E1063" s="14">
        <f t="shared" ca="1" si="327"/>
        <v>1</v>
      </c>
      <c r="F1063" s="14">
        <f ca="1">(TRUNC(PRODUCT($E$12:$E1062),16))</f>
        <v>1.1697247738954799</v>
      </c>
      <c r="G1063" s="14">
        <f t="shared" ca="1" si="336"/>
        <v>1.0648387450025101</v>
      </c>
      <c r="H1063" s="14">
        <f t="shared" ca="1" si="328"/>
        <v>1.09849945</v>
      </c>
      <c r="I1063" s="13">
        <f t="shared" si="337"/>
        <v>5.0000000000000001E-3</v>
      </c>
      <c r="J1063" s="35">
        <f t="shared" si="338"/>
        <v>44484</v>
      </c>
      <c r="K1063" s="2">
        <f t="shared" si="339"/>
        <v>227</v>
      </c>
      <c r="L1063" s="18">
        <f t="shared" si="340"/>
        <v>228</v>
      </c>
      <c r="M1063" s="12">
        <f t="shared" si="329"/>
        <v>1.004522734</v>
      </c>
      <c r="N1063" s="12">
        <f t="shared" ca="1" si="330"/>
        <v>1.103467671</v>
      </c>
      <c r="O1063" s="18">
        <f t="shared" si="341"/>
        <v>0</v>
      </c>
      <c r="P1063" s="14">
        <f t="shared" ca="1" si="331"/>
        <v>51733.835500000001</v>
      </c>
      <c r="Q1063" s="21">
        <f t="shared" si="332"/>
        <v>0</v>
      </c>
      <c r="R1063" s="14">
        <f t="shared" si="333"/>
        <v>0</v>
      </c>
      <c r="S1063" s="4" t="str">
        <f t="shared" si="342"/>
        <v>A+J=</v>
      </c>
      <c r="T1063" s="35">
        <f t="shared" si="343"/>
        <v>44851</v>
      </c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3">
        <f t="shared" si="334"/>
        <v>44815</v>
      </c>
      <c r="B1064" s="73">
        <f t="shared" ca="1" si="344"/>
        <v>551733.83550000004</v>
      </c>
      <c r="C1064" s="7">
        <f t="shared" si="335"/>
        <v>500000</v>
      </c>
      <c r="D1064" s="13">
        <f ca="1">IF(A1064&lt;$B$1,VLOOKUP(A1064,[1]DI!$A$4:$B$15000,2,FALSE),0)</f>
        <v>0</v>
      </c>
      <c r="E1064" s="14">
        <f t="shared" ca="1" si="327"/>
        <v>1</v>
      </c>
      <c r="F1064" s="14">
        <f ca="1">(TRUNC(PRODUCT($E$12:$E1063),16))</f>
        <v>1.1697247738954799</v>
      </c>
      <c r="G1064" s="14">
        <f t="shared" ca="1" si="336"/>
        <v>1.0648387450025101</v>
      </c>
      <c r="H1064" s="14">
        <f t="shared" ca="1" si="328"/>
        <v>1.09849945</v>
      </c>
      <c r="I1064" s="13">
        <f t="shared" si="337"/>
        <v>5.0000000000000001E-3</v>
      </c>
      <c r="J1064" s="35">
        <f t="shared" si="338"/>
        <v>44484</v>
      </c>
      <c r="K1064" s="2">
        <f t="shared" si="339"/>
        <v>227</v>
      </c>
      <c r="L1064" s="18">
        <f t="shared" si="340"/>
        <v>228</v>
      </c>
      <c r="M1064" s="12">
        <f t="shared" si="329"/>
        <v>1.004522734</v>
      </c>
      <c r="N1064" s="12">
        <f t="shared" ca="1" si="330"/>
        <v>1.103467671</v>
      </c>
      <c r="O1064" s="18">
        <f t="shared" si="341"/>
        <v>0</v>
      </c>
      <c r="P1064" s="14">
        <f t="shared" ca="1" si="331"/>
        <v>51733.835500000001</v>
      </c>
      <c r="Q1064" s="21">
        <f t="shared" si="332"/>
        <v>0</v>
      </c>
      <c r="R1064" s="14">
        <f t="shared" si="333"/>
        <v>0</v>
      </c>
      <c r="S1064" s="4" t="str">
        <f t="shared" si="342"/>
        <v>A+J=</v>
      </c>
      <c r="T1064" s="35">
        <f t="shared" si="343"/>
        <v>44851</v>
      </c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3">
        <f t="shared" si="334"/>
        <v>44816</v>
      </c>
      <c r="B1065" s="73">
        <f t="shared" ca="1" si="344"/>
        <v>551733.83550000004</v>
      </c>
      <c r="C1065" s="7">
        <f t="shared" si="335"/>
        <v>500000</v>
      </c>
      <c r="D1065" s="13">
        <f ca="1">IF(A1065&lt;$B$1,VLOOKUP(A1065,[1]DI!$A$4:$B$15000,2,FALSE),0)</f>
        <v>0.13650000000000001</v>
      </c>
      <c r="E1065" s="14">
        <f t="shared" ca="1" si="327"/>
        <v>1.00050788</v>
      </c>
      <c r="F1065" s="14">
        <f ca="1">(TRUNC(PRODUCT($E$12:$E1064),16))</f>
        <v>1.1697247738954799</v>
      </c>
      <c r="G1065" s="14">
        <f t="shared" ca="1" si="336"/>
        <v>1.0648387450025101</v>
      </c>
      <c r="H1065" s="14">
        <f t="shared" ca="1" si="328"/>
        <v>1.09849945</v>
      </c>
      <c r="I1065" s="13">
        <f t="shared" si="337"/>
        <v>5.0000000000000001E-3</v>
      </c>
      <c r="J1065" s="35">
        <f t="shared" si="338"/>
        <v>44484</v>
      </c>
      <c r="K1065" s="2">
        <f t="shared" si="339"/>
        <v>228</v>
      </c>
      <c r="L1065" s="18">
        <f t="shared" si="340"/>
        <v>228</v>
      </c>
      <c r="M1065" s="12">
        <f t="shared" si="329"/>
        <v>1.004522734</v>
      </c>
      <c r="N1065" s="12">
        <f t="shared" ca="1" si="330"/>
        <v>1.103467671</v>
      </c>
      <c r="O1065" s="18">
        <f t="shared" si="341"/>
        <v>0</v>
      </c>
      <c r="P1065" s="14">
        <f t="shared" ca="1" si="331"/>
        <v>51733.835500000001</v>
      </c>
      <c r="Q1065" s="21">
        <f t="shared" si="332"/>
        <v>0</v>
      </c>
      <c r="R1065" s="14">
        <f t="shared" si="333"/>
        <v>0</v>
      </c>
      <c r="S1065" s="4" t="str">
        <f t="shared" si="342"/>
        <v>A+J=</v>
      </c>
      <c r="T1065" s="35">
        <f t="shared" si="343"/>
        <v>44851</v>
      </c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3">
        <f t="shared" si="334"/>
        <v>44817</v>
      </c>
      <c r="B1066" s="73">
        <f t="shared" ca="1" si="344"/>
        <v>552024.97299998999</v>
      </c>
      <c r="C1066" s="7">
        <f t="shared" si="335"/>
        <v>500000</v>
      </c>
      <c r="D1066" s="13">
        <f ca="1">IF(A1066&lt;$B$1,VLOOKUP(A1066,[1]DI!$A$4:$B$15000,2,FALSE),0)</f>
        <v>0.13650000000000001</v>
      </c>
      <c r="E1066" s="14">
        <f t="shared" ca="1" si="327"/>
        <v>1.00050788</v>
      </c>
      <c r="F1066" s="14">
        <f ca="1">(TRUNC(PRODUCT($E$12:$E1065),16))</f>
        <v>1.17031885371365</v>
      </c>
      <c r="G1066" s="14">
        <f t="shared" ca="1" si="336"/>
        <v>1.0648387450025101</v>
      </c>
      <c r="H1066" s="14">
        <f t="shared" ca="1" si="328"/>
        <v>1.09905735</v>
      </c>
      <c r="I1066" s="13">
        <f t="shared" si="337"/>
        <v>5.0000000000000001E-3</v>
      </c>
      <c r="J1066" s="35">
        <f t="shared" si="338"/>
        <v>44484</v>
      </c>
      <c r="K1066" s="2">
        <f t="shared" si="339"/>
        <v>229</v>
      </c>
      <c r="L1066" s="18">
        <f t="shared" si="340"/>
        <v>229</v>
      </c>
      <c r="M1066" s="12">
        <f t="shared" si="329"/>
        <v>1.0045426159999999</v>
      </c>
      <c r="N1066" s="12">
        <f t="shared" ca="1" si="330"/>
        <v>1.1040499459999999</v>
      </c>
      <c r="O1066" s="18">
        <f t="shared" si="341"/>
        <v>0</v>
      </c>
      <c r="P1066" s="14">
        <f t="shared" ca="1" si="331"/>
        <v>52024.972999990001</v>
      </c>
      <c r="Q1066" s="21">
        <f t="shared" si="332"/>
        <v>0</v>
      </c>
      <c r="R1066" s="14">
        <f t="shared" si="333"/>
        <v>0</v>
      </c>
      <c r="S1066" s="4" t="str">
        <f t="shared" si="342"/>
        <v>A+J=</v>
      </c>
      <c r="T1066" s="35">
        <f t="shared" si="343"/>
        <v>44851</v>
      </c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3">
        <f t="shared" si="334"/>
        <v>44818</v>
      </c>
      <c r="B1067" s="73">
        <f t="shared" ca="1" si="344"/>
        <v>552316.26699999999</v>
      </c>
      <c r="C1067" s="7">
        <f t="shared" si="335"/>
        <v>500000</v>
      </c>
      <c r="D1067" s="13">
        <f ca="1">IF(A1067&lt;$B$1,VLOOKUP(A1067,[1]DI!$A$4:$B$15000,2,FALSE),0)</f>
        <v>0.13650000000000001</v>
      </c>
      <c r="E1067" s="14">
        <f t="shared" ca="1" si="327"/>
        <v>1.00050788</v>
      </c>
      <c r="F1067" s="14">
        <f ca="1">(TRUNC(PRODUCT($E$12:$E1066),16))</f>
        <v>1.17091323525307</v>
      </c>
      <c r="G1067" s="14">
        <f t="shared" ca="1" si="336"/>
        <v>1.0648387450025101</v>
      </c>
      <c r="H1067" s="14">
        <f t="shared" ca="1" si="328"/>
        <v>1.0996155400000001</v>
      </c>
      <c r="I1067" s="13">
        <f t="shared" si="337"/>
        <v>5.0000000000000001E-3</v>
      </c>
      <c r="J1067" s="35">
        <f t="shared" si="338"/>
        <v>44484</v>
      </c>
      <c r="K1067" s="2">
        <f t="shared" si="339"/>
        <v>230</v>
      </c>
      <c r="L1067" s="18">
        <f t="shared" si="340"/>
        <v>230</v>
      </c>
      <c r="M1067" s="12">
        <f t="shared" si="329"/>
        <v>1.0045624980000001</v>
      </c>
      <c r="N1067" s="12">
        <f t="shared" ca="1" si="330"/>
        <v>1.1046325340000001</v>
      </c>
      <c r="O1067" s="18">
        <f t="shared" si="341"/>
        <v>0</v>
      </c>
      <c r="P1067" s="14">
        <f t="shared" ca="1" si="331"/>
        <v>52316.267</v>
      </c>
      <c r="Q1067" s="21">
        <f t="shared" si="332"/>
        <v>0</v>
      </c>
      <c r="R1067" s="14">
        <f t="shared" si="333"/>
        <v>0</v>
      </c>
      <c r="S1067" s="4" t="str">
        <f t="shared" si="342"/>
        <v>A+J=</v>
      </c>
      <c r="T1067" s="35">
        <f t="shared" si="343"/>
        <v>44851</v>
      </c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3">
        <f t="shared" si="334"/>
        <v>44819</v>
      </c>
      <c r="B1068" s="73">
        <f t="shared" ca="1" si="344"/>
        <v>552607.71750000003</v>
      </c>
      <c r="C1068" s="7">
        <f t="shared" si="335"/>
        <v>500000</v>
      </c>
      <c r="D1068" s="13">
        <f ca="1">IF(A1068&lt;$B$1,VLOOKUP(A1068,[1]DI!$A$4:$B$15000,2,FALSE),0)</f>
        <v>0.13650000000000001</v>
      </c>
      <c r="E1068" s="14">
        <f t="shared" ca="1" si="327"/>
        <v>1.00050788</v>
      </c>
      <c r="F1068" s="14">
        <f ca="1">(TRUNC(PRODUCT($E$12:$E1067),16))</f>
        <v>1.1715079186669899</v>
      </c>
      <c r="G1068" s="14">
        <f t="shared" ca="1" si="336"/>
        <v>1.0648387450025101</v>
      </c>
      <c r="H1068" s="14">
        <f t="shared" ca="1" si="328"/>
        <v>1.1001740200000001</v>
      </c>
      <c r="I1068" s="13">
        <f t="shared" si="337"/>
        <v>5.0000000000000001E-3</v>
      </c>
      <c r="J1068" s="35">
        <f t="shared" si="338"/>
        <v>44484</v>
      </c>
      <c r="K1068" s="2">
        <f t="shared" si="339"/>
        <v>231</v>
      </c>
      <c r="L1068" s="18">
        <f t="shared" si="340"/>
        <v>231</v>
      </c>
      <c r="M1068" s="12">
        <f t="shared" si="329"/>
        <v>1.00458238</v>
      </c>
      <c r="N1068" s="12">
        <f t="shared" ca="1" si="330"/>
        <v>1.1052154350000001</v>
      </c>
      <c r="O1068" s="18">
        <f t="shared" si="341"/>
        <v>0</v>
      </c>
      <c r="P1068" s="14">
        <f t="shared" ca="1" si="331"/>
        <v>52607.717499999999</v>
      </c>
      <c r="Q1068" s="21">
        <f t="shared" si="332"/>
        <v>0</v>
      </c>
      <c r="R1068" s="14">
        <f t="shared" si="333"/>
        <v>0</v>
      </c>
      <c r="S1068" s="4" t="str">
        <f t="shared" si="342"/>
        <v>A+J=</v>
      </c>
      <c r="T1068" s="35">
        <f t="shared" si="343"/>
        <v>44851</v>
      </c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3">
        <f t="shared" si="334"/>
        <v>44820</v>
      </c>
      <c r="B1069" s="73">
        <f t="shared" ca="1" si="344"/>
        <v>552899.31599999999</v>
      </c>
      <c r="C1069" s="7">
        <f t="shared" si="335"/>
        <v>500000</v>
      </c>
      <c r="D1069" s="13">
        <f ca="1">IF(A1069&lt;$B$1,VLOOKUP(A1069,[1]DI!$A$4:$B$15000,2,FALSE),0)</f>
        <v>0.13650000000000001</v>
      </c>
      <c r="E1069" s="14">
        <f t="shared" ca="1" si="327"/>
        <v>1.00050788</v>
      </c>
      <c r="F1069" s="14">
        <f ca="1">(TRUNC(PRODUCT($E$12:$E1068),16))</f>
        <v>1.1721029041087301</v>
      </c>
      <c r="G1069" s="14">
        <f t="shared" ca="1" si="336"/>
        <v>1.0648387450025101</v>
      </c>
      <c r="H1069" s="14">
        <f t="shared" ca="1" si="328"/>
        <v>1.10073277</v>
      </c>
      <c r="I1069" s="13">
        <f t="shared" si="337"/>
        <v>5.0000000000000001E-3</v>
      </c>
      <c r="J1069" s="35">
        <f t="shared" si="338"/>
        <v>44484</v>
      </c>
      <c r="K1069" s="2">
        <f t="shared" si="339"/>
        <v>232</v>
      </c>
      <c r="L1069" s="18">
        <f t="shared" si="340"/>
        <v>232</v>
      </c>
      <c r="M1069" s="12">
        <f t="shared" si="329"/>
        <v>1.004602263</v>
      </c>
      <c r="N1069" s="12">
        <f t="shared" ca="1" si="330"/>
        <v>1.1057986319999999</v>
      </c>
      <c r="O1069" s="18">
        <f t="shared" si="341"/>
        <v>0</v>
      </c>
      <c r="P1069" s="14">
        <f t="shared" ca="1" si="331"/>
        <v>52899.315999999999</v>
      </c>
      <c r="Q1069" s="21">
        <f t="shared" si="332"/>
        <v>0</v>
      </c>
      <c r="R1069" s="14">
        <f t="shared" si="333"/>
        <v>0</v>
      </c>
      <c r="S1069" s="4" t="str">
        <f t="shared" si="342"/>
        <v>A+J=</v>
      </c>
      <c r="T1069" s="35">
        <f t="shared" si="343"/>
        <v>44851</v>
      </c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3">
        <f t="shared" si="334"/>
        <v>44821</v>
      </c>
      <c r="B1070" s="73">
        <f t="shared" ca="1" si="344"/>
        <v>553191.071</v>
      </c>
      <c r="C1070" s="7">
        <f t="shared" si="335"/>
        <v>500000</v>
      </c>
      <c r="D1070" s="13">
        <f ca="1">IF(A1070&lt;$B$1,VLOOKUP(A1070,[1]DI!$A$4:$B$15000,2,FALSE),0)</f>
        <v>0</v>
      </c>
      <c r="E1070" s="14">
        <f t="shared" ca="1" si="327"/>
        <v>1</v>
      </c>
      <c r="F1070" s="14">
        <f ca="1">(TRUNC(PRODUCT($E$12:$E1069),16))</f>
        <v>1.1726981917316599</v>
      </c>
      <c r="G1070" s="14">
        <f t="shared" ca="1" si="336"/>
        <v>1.0648387450025101</v>
      </c>
      <c r="H1070" s="14">
        <f t="shared" ca="1" si="328"/>
        <v>1.10129181</v>
      </c>
      <c r="I1070" s="13">
        <f t="shared" si="337"/>
        <v>5.0000000000000001E-3</v>
      </c>
      <c r="J1070" s="35">
        <f t="shared" si="338"/>
        <v>44484</v>
      </c>
      <c r="K1070" s="2">
        <f t="shared" si="339"/>
        <v>232</v>
      </c>
      <c r="L1070" s="18">
        <f t="shared" si="340"/>
        <v>233</v>
      </c>
      <c r="M1070" s="12">
        <f t="shared" si="329"/>
        <v>1.004622146</v>
      </c>
      <c r="N1070" s="12">
        <f t="shared" ca="1" si="330"/>
        <v>1.106382142</v>
      </c>
      <c r="O1070" s="18">
        <f t="shared" si="341"/>
        <v>0</v>
      </c>
      <c r="P1070" s="14">
        <f t="shared" ca="1" si="331"/>
        <v>53191.071000000004</v>
      </c>
      <c r="Q1070" s="21">
        <f t="shared" si="332"/>
        <v>0</v>
      </c>
      <c r="R1070" s="14">
        <f t="shared" si="333"/>
        <v>0</v>
      </c>
      <c r="S1070" s="4" t="str">
        <f t="shared" si="342"/>
        <v>A+J=</v>
      </c>
      <c r="T1070" s="35">
        <f t="shared" si="343"/>
        <v>44851</v>
      </c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3">
        <f t="shared" si="334"/>
        <v>44822</v>
      </c>
      <c r="B1071" s="73">
        <f t="shared" ca="1" si="344"/>
        <v>553191.071</v>
      </c>
      <c r="C1071" s="7">
        <f t="shared" si="335"/>
        <v>500000</v>
      </c>
      <c r="D1071" s="13">
        <f ca="1">IF(A1071&lt;$B$1,VLOOKUP(A1071,[1]DI!$A$4:$B$15000,2,FALSE),0)</f>
        <v>0</v>
      </c>
      <c r="E1071" s="14">
        <f t="shared" ca="1" si="327"/>
        <v>1</v>
      </c>
      <c r="F1071" s="14">
        <f ca="1">(TRUNC(PRODUCT($E$12:$E1070),16))</f>
        <v>1.1726981917316599</v>
      </c>
      <c r="G1071" s="14">
        <f t="shared" ca="1" si="336"/>
        <v>1.0648387450025101</v>
      </c>
      <c r="H1071" s="14">
        <f t="shared" ca="1" si="328"/>
        <v>1.10129181</v>
      </c>
      <c r="I1071" s="13">
        <f t="shared" si="337"/>
        <v>5.0000000000000001E-3</v>
      </c>
      <c r="J1071" s="35">
        <f t="shared" si="338"/>
        <v>44484</v>
      </c>
      <c r="K1071" s="2">
        <f t="shared" si="339"/>
        <v>232</v>
      </c>
      <c r="L1071" s="18">
        <f t="shared" si="340"/>
        <v>233</v>
      </c>
      <c r="M1071" s="12">
        <f t="shared" si="329"/>
        <v>1.004622146</v>
      </c>
      <c r="N1071" s="12">
        <f t="shared" ca="1" si="330"/>
        <v>1.106382142</v>
      </c>
      <c r="O1071" s="18">
        <f t="shared" si="341"/>
        <v>0</v>
      </c>
      <c r="P1071" s="14">
        <f t="shared" ca="1" si="331"/>
        <v>53191.071000000004</v>
      </c>
      <c r="Q1071" s="21">
        <f t="shared" si="332"/>
        <v>0</v>
      </c>
      <c r="R1071" s="14">
        <f t="shared" si="333"/>
        <v>0</v>
      </c>
      <c r="S1071" s="4" t="str">
        <f t="shared" si="342"/>
        <v>A+J=</v>
      </c>
      <c r="T1071" s="35">
        <f t="shared" si="343"/>
        <v>44851</v>
      </c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3">
        <f t="shared" si="334"/>
        <v>44823</v>
      </c>
      <c r="B1072" s="73">
        <f t="shared" ca="1" si="344"/>
        <v>553191.071</v>
      </c>
      <c r="C1072" s="7">
        <f t="shared" si="335"/>
        <v>500000</v>
      </c>
      <c r="D1072" s="13">
        <f ca="1">IF(A1072&lt;$B$1,VLOOKUP(A1072,[1]DI!$A$4:$B$15000,2,FALSE),0)</f>
        <v>0.13650000000000001</v>
      </c>
      <c r="E1072" s="14">
        <f t="shared" ca="1" si="327"/>
        <v>1.00050788</v>
      </c>
      <c r="F1072" s="14">
        <f ca="1">(TRUNC(PRODUCT($E$12:$E1071),16))</f>
        <v>1.1726981917316599</v>
      </c>
      <c r="G1072" s="14">
        <f t="shared" ca="1" si="336"/>
        <v>1.0648387450025101</v>
      </c>
      <c r="H1072" s="14">
        <f t="shared" ca="1" si="328"/>
        <v>1.10129181</v>
      </c>
      <c r="I1072" s="13">
        <f t="shared" si="337"/>
        <v>5.0000000000000001E-3</v>
      </c>
      <c r="J1072" s="35">
        <f t="shared" si="338"/>
        <v>44484</v>
      </c>
      <c r="K1072" s="2">
        <f t="shared" si="339"/>
        <v>233</v>
      </c>
      <c r="L1072" s="18">
        <f t="shared" si="340"/>
        <v>233</v>
      </c>
      <c r="M1072" s="12">
        <f t="shared" si="329"/>
        <v>1.004622146</v>
      </c>
      <c r="N1072" s="12">
        <f t="shared" ca="1" si="330"/>
        <v>1.106382142</v>
      </c>
      <c r="O1072" s="18">
        <f t="shared" si="341"/>
        <v>0</v>
      </c>
      <c r="P1072" s="14">
        <f t="shared" ca="1" si="331"/>
        <v>53191.071000000004</v>
      </c>
      <c r="Q1072" s="21">
        <f t="shared" si="332"/>
        <v>0</v>
      </c>
      <c r="R1072" s="14">
        <f t="shared" si="333"/>
        <v>0</v>
      </c>
      <c r="S1072" s="4" t="str">
        <f t="shared" si="342"/>
        <v>A+J=</v>
      </c>
      <c r="T1072" s="35">
        <f t="shared" si="343"/>
        <v>44851</v>
      </c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3">
        <f t="shared" si="334"/>
        <v>44824</v>
      </c>
      <c r="B1073" s="73">
        <f t="shared" ca="1" si="344"/>
        <v>553482.98300000001</v>
      </c>
      <c r="C1073" s="7">
        <f t="shared" si="335"/>
        <v>500000</v>
      </c>
      <c r="D1073" s="13">
        <f ca="1">IF(A1073&lt;$B$1,VLOOKUP(A1073,[1]DI!$A$4:$B$15000,2,FALSE),0)</f>
        <v>0.13650000000000001</v>
      </c>
      <c r="E1073" s="14">
        <f t="shared" ca="1" si="327"/>
        <v>1.00050788</v>
      </c>
      <c r="F1073" s="14">
        <f ca="1">(TRUNC(PRODUCT($E$12:$E1072),16))</f>
        <v>1.1732937816892799</v>
      </c>
      <c r="G1073" s="14">
        <f t="shared" ca="1" si="336"/>
        <v>1.0648387450025101</v>
      </c>
      <c r="H1073" s="14">
        <f t="shared" ca="1" si="328"/>
        <v>1.10185114</v>
      </c>
      <c r="I1073" s="13">
        <f t="shared" si="337"/>
        <v>5.0000000000000001E-3</v>
      </c>
      <c r="J1073" s="35">
        <f t="shared" si="338"/>
        <v>44484</v>
      </c>
      <c r="K1073" s="2">
        <f t="shared" si="339"/>
        <v>234</v>
      </c>
      <c r="L1073" s="18">
        <f t="shared" si="340"/>
        <v>234</v>
      </c>
      <c r="M1073" s="12">
        <f t="shared" si="329"/>
        <v>1.0046420300000001</v>
      </c>
      <c r="N1073" s="12">
        <f t="shared" ca="1" si="330"/>
        <v>1.106965966</v>
      </c>
      <c r="O1073" s="18">
        <f t="shared" si="341"/>
        <v>0</v>
      </c>
      <c r="P1073" s="14">
        <f t="shared" ca="1" si="331"/>
        <v>53482.983</v>
      </c>
      <c r="Q1073" s="21">
        <f t="shared" si="332"/>
        <v>0</v>
      </c>
      <c r="R1073" s="14">
        <f t="shared" si="333"/>
        <v>0</v>
      </c>
      <c r="S1073" s="4" t="str">
        <f t="shared" si="342"/>
        <v>A+J=</v>
      </c>
      <c r="T1073" s="35">
        <f t="shared" si="343"/>
        <v>44851</v>
      </c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3">
        <f t="shared" si="334"/>
        <v>44825</v>
      </c>
      <c r="B1074" s="73">
        <f t="shared" ca="1" si="344"/>
        <v>553775.04150000005</v>
      </c>
      <c r="C1074" s="7">
        <f t="shared" si="335"/>
        <v>500000</v>
      </c>
      <c r="D1074" s="13">
        <f ca="1">IF(A1074&lt;$B$1,VLOOKUP(A1074,[1]DI!$A$4:$B$15000,2,FALSE),0)</f>
        <v>0.13650000000000001</v>
      </c>
      <c r="E1074" s="14">
        <f t="shared" ca="1" si="327"/>
        <v>1.00050788</v>
      </c>
      <c r="F1074" s="14">
        <f ca="1">(TRUNC(PRODUCT($E$12:$E1073),16))</f>
        <v>1.1738896741351299</v>
      </c>
      <c r="G1074" s="14">
        <f t="shared" ca="1" si="336"/>
        <v>1.0648387450025101</v>
      </c>
      <c r="H1074" s="14">
        <f t="shared" ca="1" si="328"/>
        <v>1.1024107400000001</v>
      </c>
      <c r="I1074" s="13">
        <f t="shared" si="337"/>
        <v>5.0000000000000001E-3</v>
      </c>
      <c r="J1074" s="35">
        <f t="shared" si="338"/>
        <v>44484</v>
      </c>
      <c r="K1074" s="2">
        <f t="shared" si="339"/>
        <v>235</v>
      </c>
      <c r="L1074" s="18">
        <f t="shared" si="340"/>
        <v>235</v>
      </c>
      <c r="M1074" s="12">
        <f t="shared" si="329"/>
        <v>1.0046619130000001</v>
      </c>
      <c r="N1074" s="12">
        <f t="shared" ca="1" si="330"/>
        <v>1.107550083</v>
      </c>
      <c r="O1074" s="18">
        <f t="shared" si="341"/>
        <v>0</v>
      </c>
      <c r="P1074" s="14">
        <f t="shared" ca="1" si="331"/>
        <v>53775.041499999999</v>
      </c>
      <c r="Q1074" s="21">
        <f t="shared" si="332"/>
        <v>0</v>
      </c>
      <c r="R1074" s="14">
        <f t="shared" si="333"/>
        <v>0</v>
      </c>
      <c r="S1074" s="4" t="str">
        <f t="shared" si="342"/>
        <v>A+J=</v>
      </c>
      <c r="T1074" s="35">
        <f t="shared" si="343"/>
        <v>44851</v>
      </c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3">
        <f t="shared" si="334"/>
        <v>44826</v>
      </c>
      <c r="B1075" s="73">
        <f t="shared" ca="1" si="344"/>
        <v>554067.26300000004</v>
      </c>
      <c r="C1075" s="7">
        <f t="shared" si="335"/>
        <v>500000</v>
      </c>
      <c r="D1075" s="13">
        <f ca="1">IF(A1075&lt;$B$1,VLOOKUP(A1075,[1]DI!$A$4:$B$15000,2,FALSE),0)</f>
        <v>0.13650000000000001</v>
      </c>
      <c r="E1075" s="14">
        <f t="shared" ca="1" si="327"/>
        <v>1.00050788</v>
      </c>
      <c r="F1075" s="14">
        <f ca="1">(TRUNC(PRODUCT($E$12:$E1074),16))</f>
        <v>1.1744858692228299</v>
      </c>
      <c r="G1075" s="14">
        <f t="shared" ca="1" si="336"/>
        <v>1.0648387450025101</v>
      </c>
      <c r="H1075" s="14">
        <f t="shared" ca="1" si="328"/>
        <v>1.1029706399999999</v>
      </c>
      <c r="I1075" s="13">
        <f t="shared" si="337"/>
        <v>5.0000000000000001E-3</v>
      </c>
      <c r="J1075" s="35">
        <f t="shared" si="338"/>
        <v>44484</v>
      </c>
      <c r="K1075" s="2">
        <f t="shared" si="339"/>
        <v>236</v>
      </c>
      <c r="L1075" s="18">
        <f t="shared" si="340"/>
        <v>236</v>
      </c>
      <c r="M1075" s="12">
        <f t="shared" si="329"/>
        <v>1.004681798</v>
      </c>
      <c r="N1075" s="12">
        <f t="shared" ca="1" si="330"/>
        <v>1.108134526</v>
      </c>
      <c r="O1075" s="18">
        <f t="shared" si="341"/>
        <v>0</v>
      </c>
      <c r="P1075" s="14">
        <f t="shared" ca="1" si="331"/>
        <v>54067.262999999999</v>
      </c>
      <c r="Q1075" s="21">
        <f t="shared" si="332"/>
        <v>0</v>
      </c>
      <c r="R1075" s="14">
        <f t="shared" si="333"/>
        <v>0</v>
      </c>
      <c r="S1075" s="4" t="str">
        <f t="shared" si="342"/>
        <v>A+J=</v>
      </c>
      <c r="T1075" s="35">
        <f t="shared" si="343"/>
        <v>44851</v>
      </c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3">
        <f t="shared" si="334"/>
        <v>44827</v>
      </c>
      <c r="B1076" s="73">
        <f t="shared" ca="1" si="344"/>
        <v>554359.63049999997</v>
      </c>
      <c r="C1076" s="7">
        <f t="shared" si="335"/>
        <v>500000</v>
      </c>
      <c r="D1076" s="13">
        <f ca="1">IF(A1076&lt;$B$1,VLOOKUP(A1076,[1]DI!$A$4:$B$15000,2,FALSE),0)</f>
        <v>0.13650000000000001</v>
      </c>
      <c r="E1076" s="14">
        <f t="shared" ca="1" si="327"/>
        <v>1.00050788</v>
      </c>
      <c r="F1076" s="14">
        <f ca="1">(TRUNC(PRODUCT($E$12:$E1075),16))</f>
        <v>1.1750823671060899</v>
      </c>
      <c r="G1076" s="14">
        <f t="shared" ca="1" si="336"/>
        <v>1.0648387450025101</v>
      </c>
      <c r="H1076" s="14">
        <f t="shared" ca="1" si="328"/>
        <v>1.1035308100000001</v>
      </c>
      <c r="I1076" s="13">
        <f t="shared" si="337"/>
        <v>5.0000000000000001E-3</v>
      </c>
      <c r="J1076" s="35">
        <f t="shared" si="338"/>
        <v>44484</v>
      </c>
      <c r="K1076" s="2">
        <f t="shared" si="339"/>
        <v>237</v>
      </c>
      <c r="L1076" s="18">
        <f t="shared" si="340"/>
        <v>237</v>
      </c>
      <c r="M1076" s="12">
        <f t="shared" si="329"/>
        <v>1.0047016820000001</v>
      </c>
      <c r="N1076" s="12">
        <f t="shared" ca="1" si="330"/>
        <v>1.1087192610000001</v>
      </c>
      <c r="O1076" s="18">
        <f t="shared" si="341"/>
        <v>0</v>
      </c>
      <c r="P1076" s="14">
        <f t="shared" ca="1" si="331"/>
        <v>54359.630499999999</v>
      </c>
      <c r="Q1076" s="21">
        <f t="shared" si="332"/>
        <v>0</v>
      </c>
      <c r="R1076" s="14">
        <f t="shared" si="333"/>
        <v>0</v>
      </c>
      <c r="S1076" s="4" t="str">
        <f t="shared" si="342"/>
        <v>A+J=</v>
      </c>
      <c r="T1076" s="35">
        <f t="shared" si="343"/>
        <v>44851</v>
      </c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3">
        <f t="shared" si="334"/>
        <v>44828</v>
      </c>
      <c r="B1077" s="73">
        <f t="shared" ca="1" si="344"/>
        <v>554652.16099999996</v>
      </c>
      <c r="C1077" s="7">
        <f t="shared" si="335"/>
        <v>500000</v>
      </c>
      <c r="D1077" s="13">
        <f ca="1">IF(A1077&lt;$B$1,VLOOKUP(A1077,[1]DI!$A$4:$B$15000,2,FALSE),0)</f>
        <v>0</v>
      </c>
      <c r="E1077" s="14">
        <f t="shared" ca="1" si="327"/>
        <v>1</v>
      </c>
      <c r="F1077" s="14">
        <f ca="1">(TRUNC(PRODUCT($E$12:$E1076),16))</f>
        <v>1.17567916793869</v>
      </c>
      <c r="G1077" s="14">
        <f t="shared" ca="1" si="336"/>
        <v>1.0648387450025101</v>
      </c>
      <c r="H1077" s="14">
        <f t="shared" ca="1" si="328"/>
        <v>1.10409128</v>
      </c>
      <c r="I1077" s="13">
        <f t="shared" si="337"/>
        <v>5.0000000000000001E-3</v>
      </c>
      <c r="J1077" s="35">
        <f t="shared" si="338"/>
        <v>44484</v>
      </c>
      <c r="K1077" s="2">
        <f t="shared" si="339"/>
        <v>237</v>
      </c>
      <c r="L1077" s="18">
        <f t="shared" si="340"/>
        <v>238</v>
      </c>
      <c r="M1077" s="12">
        <f t="shared" si="329"/>
        <v>1.0047215679999999</v>
      </c>
      <c r="N1077" s="12">
        <f t="shared" ca="1" si="330"/>
        <v>1.1093043220000001</v>
      </c>
      <c r="O1077" s="18">
        <f t="shared" si="341"/>
        <v>0</v>
      </c>
      <c r="P1077" s="14">
        <f t="shared" ca="1" si="331"/>
        <v>54652.161</v>
      </c>
      <c r="Q1077" s="21">
        <f t="shared" si="332"/>
        <v>0</v>
      </c>
      <c r="R1077" s="14">
        <f t="shared" si="333"/>
        <v>0</v>
      </c>
      <c r="S1077" s="4" t="str">
        <f t="shared" si="342"/>
        <v>A+J=</v>
      </c>
      <c r="T1077" s="35">
        <f t="shared" si="343"/>
        <v>44851</v>
      </c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3">
        <f t="shared" si="334"/>
        <v>44829</v>
      </c>
      <c r="B1078" s="73">
        <f t="shared" ca="1" si="344"/>
        <v>554652.16099999996</v>
      </c>
      <c r="C1078" s="7">
        <f t="shared" si="335"/>
        <v>500000</v>
      </c>
      <c r="D1078" s="13">
        <f ca="1">IF(A1078&lt;$B$1,VLOOKUP(A1078,[1]DI!$A$4:$B$15000,2,FALSE),0)</f>
        <v>0</v>
      </c>
      <c r="E1078" s="14">
        <f t="shared" ca="1" si="327"/>
        <v>1</v>
      </c>
      <c r="F1078" s="14">
        <f ca="1">(TRUNC(PRODUCT($E$12:$E1077),16))</f>
        <v>1.17567916793869</v>
      </c>
      <c r="G1078" s="14">
        <f t="shared" ca="1" si="336"/>
        <v>1.0648387450025101</v>
      </c>
      <c r="H1078" s="14">
        <f t="shared" ca="1" si="328"/>
        <v>1.10409128</v>
      </c>
      <c r="I1078" s="13">
        <f t="shared" si="337"/>
        <v>5.0000000000000001E-3</v>
      </c>
      <c r="J1078" s="35">
        <f t="shared" si="338"/>
        <v>44484</v>
      </c>
      <c r="K1078" s="2">
        <f t="shared" si="339"/>
        <v>237</v>
      </c>
      <c r="L1078" s="18">
        <f t="shared" si="340"/>
        <v>238</v>
      </c>
      <c r="M1078" s="12">
        <f t="shared" si="329"/>
        <v>1.0047215679999999</v>
      </c>
      <c r="N1078" s="12">
        <f t="shared" ca="1" si="330"/>
        <v>1.1093043220000001</v>
      </c>
      <c r="O1078" s="18">
        <f t="shared" si="341"/>
        <v>0</v>
      </c>
      <c r="P1078" s="14">
        <f t="shared" ca="1" si="331"/>
        <v>54652.161</v>
      </c>
      <c r="Q1078" s="21">
        <f t="shared" si="332"/>
        <v>0</v>
      </c>
      <c r="R1078" s="14">
        <f t="shared" si="333"/>
        <v>0</v>
      </c>
      <c r="S1078" s="4" t="str">
        <f t="shared" si="342"/>
        <v>A+J=</v>
      </c>
      <c r="T1078" s="35">
        <f t="shared" si="343"/>
        <v>44851</v>
      </c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3">
        <f t="shared" si="334"/>
        <v>44830</v>
      </c>
      <c r="B1079" s="73">
        <f t="shared" ca="1" si="344"/>
        <v>554652.16099999996</v>
      </c>
      <c r="C1079" s="7">
        <f t="shared" si="335"/>
        <v>500000</v>
      </c>
      <c r="D1079" s="13">
        <f ca="1">IF(A1079&lt;$B$1,VLOOKUP(A1079,[1]DI!$A$4:$B$15000,2,FALSE),0)</f>
        <v>0.13650000000000001</v>
      </c>
      <c r="E1079" s="14">
        <f t="shared" ca="1" si="327"/>
        <v>1.00050788</v>
      </c>
      <c r="F1079" s="14">
        <f ca="1">(TRUNC(PRODUCT($E$12:$E1078),16))</f>
        <v>1.17567916793869</v>
      </c>
      <c r="G1079" s="14">
        <f t="shared" ca="1" si="336"/>
        <v>1.0648387450025101</v>
      </c>
      <c r="H1079" s="14">
        <f t="shared" ca="1" si="328"/>
        <v>1.10409128</v>
      </c>
      <c r="I1079" s="13">
        <f t="shared" si="337"/>
        <v>5.0000000000000001E-3</v>
      </c>
      <c r="J1079" s="35">
        <f t="shared" si="338"/>
        <v>44484</v>
      </c>
      <c r="K1079" s="2">
        <f t="shared" si="339"/>
        <v>238</v>
      </c>
      <c r="L1079" s="18">
        <f t="shared" si="340"/>
        <v>238</v>
      </c>
      <c r="M1079" s="12">
        <f t="shared" si="329"/>
        <v>1.0047215679999999</v>
      </c>
      <c r="N1079" s="12">
        <f t="shared" ca="1" si="330"/>
        <v>1.1093043220000001</v>
      </c>
      <c r="O1079" s="18">
        <f t="shared" si="341"/>
        <v>0</v>
      </c>
      <c r="P1079" s="14">
        <f t="shared" ca="1" si="331"/>
        <v>54652.161</v>
      </c>
      <c r="Q1079" s="21">
        <f t="shared" si="332"/>
        <v>0</v>
      </c>
      <c r="R1079" s="14">
        <f t="shared" si="333"/>
        <v>0</v>
      </c>
      <c r="S1079" s="4" t="str">
        <f t="shared" si="342"/>
        <v>A+J=</v>
      </c>
      <c r="T1079" s="35">
        <f t="shared" si="343"/>
        <v>44851</v>
      </c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3">
        <f t="shared" si="334"/>
        <v>44831</v>
      </c>
      <c r="B1080" s="73">
        <f t="shared" ca="1" si="344"/>
        <v>554944.83799999999</v>
      </c>
      <c r="C1080" s="7">
        <f t="shared" si="335"/>
        <v>500000</v>
      </c>
      <c r="D1080" s="13">
        <f ca="1">IF(A1080&lt;$B$1,VLOOKUP(A1080,[1]DI!$A$4:$B$15000,2,FALSE),0)</f>
        <v>0.13650000000000001</v>
      </c>
      <c r="E1080" s="14">
        <f t="shared" ca="1" si="327"/>
        <v>1.00050788</v>
      </c>
      <c r="F1080" s="14">
        <f ca="1">(TRUNC(PRODUCT($E$12:$E1079),16))</f>
        <v>1.1762762718745099</v>
      </c>
      <c r="G1080" s="14">
        <f t="shared" ca="1" si="336"/>
        <v>1.0648387450025101</v>
      </c>
      <c r="H1080" s="14">
        <f t="shared" ca="1" si="328"/>
        <v>1.1046520200000001</v>
      </c>
      <c r="I1080" s="13">
        <f t="shared" si="337"/>
        <v>5.0000000000000001E-3</v>
      </c>
      <c r="J1080" s="35">
        <f t="shared" si="338"/>
        <v>44484</v>
      </c>
      <c r="K1080" s="2">
        <f t="shared" si="339"/>
        <v>239</v>
      </c>
      <c r="L1080" s="18">
        <f t="shared" si="340"/>
        <v>239</v>
      </c>
      <c r="M1080" s="12">
        <f t="shared" si="329"/>
        <v>1.0047414530000001</v>
      </c>
      <c r="N1080" s="12">
        <f t="shared" ca="1" si="330"/>
        <v>1.1098896760000001</v>
      </c>
      <c r="O1080" s="18">
        <f t="shared" si="341"/>
        <v>0</v>
      </c>
      <c r="P1080" s="14">
        <f t="shared" ca="1" si="331"/>
        <v>54944.838000000003</v>
      </c>
      <c r="Q1080" s="21">
        <f t="shared" si="332"/>
        <v>0</v>
      </c>
      <c r="R1080" s="14">
        <f t="shared" si="333"/>
        <v>0</v>
      </c>
      <c r="S1080" s="4" t="str">
        <f t="shared" si="342"/>
        <v>A+J=</v>
      </c>
      <c r="T1080" s="35">
        <f t="shared" si="343"/>
        <v>44851</v>
      </c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3">
        <f t="shared" si="334"/>
        <v>44832</v>
      </c>
      <c r="B1081" s="73">
        <f t="shared" ca="1" si="344"/>
        <v>555237.67200000002</v>
      </c>
      <c r="C1081" s="7">
        <f t="shared" si="335"/>
        <v>500000</v>
      </c>
      <c r="D1081" s="13">
        <f ca="1">IF(A1081&lt;$B$1,VLOOKUP(A1081,[1]DI!$A$4:$B$15000,2,FALSE),0)</f>
        <v>0.13650000000000001</v>
      </c>
      <c r="E1081" s="14">
        <f t="shared" ca="1" si="327"/>
        <v>1.00050788</v>
      </c>
      <c r="F1081" s="14">
        <f ca="1">(TRUNC(PRODUCT($E$12:$E1080),16))</f>
        <v>1.1768736790674601</v>
      </c>
      <c r="G1081" s="14">
        <f t="shared" ca="1" si="336"/>
        <v>1.0648387450025101</v>
      </c>
      <c r="H1081" s="14">
        <f t="shared" ca="1" si="328"/>
        <v>1.1052130499999999</v>
      </c>
      <c r="I1081" s="13">
        <f t="shared" si="337"/>
        <v>5.0000000000000001E-3</v>
      </c>
      <c r="J1081" s="35">
        <f t="shared" si="338"/>
        <v>44484</v>
      </c>
      <c r="K1081" s="2">
        <f t="shared" si="339"/>
        <v>240</v>
      </c>
      <c r="L1081" s="18">
        <f t="shared" si="340"/>
        <v>240</v>
      </c>
      <c r="M1081" s="12">
        <f t="shared" si="329"/>
        <v>1.0047613390000001</v>
      </c>
      <c r="N1081" s="12">
        <f t="shared" ca="1" si="330"/>
        <v>1.1104753439999999</v>
      </c>
      <c r="O1081" s="18">
        <f t="shared" si="341"/>
        <v>0</v>
      </c>
      <c r="P1081" s="14">
        <f t="shared" ca="1" si="331"/>
        <v>55237.671999999999</v>
      </c>
      <c r="Q1081" s="21">
        <f t="shared" si="332"/>
        <v>0</v>
      </c>
      <c r="R1081" s="14">
        <f t="shared" si="333"/>
        <v>0</v>
      </c>
      <c r="S1081" s="4" t="str">
        <f t="shared" si="342"/>
        <v>A+J=</v>
      </c>
      <c r="T1081" s="35">
        <f t="shared" si="343"/>
        <v>44851</v>
      </c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3">
        <f t="shared" si="334"/>
        <v>44833</v>
      </c>
      <c r="B1082" s="73">
        <f t="shared" ca="1" si="344"/>
        <v>555530.66299999994</v>
      </c>
      <c r="C1082" s="7">
        <f t="shared" si="335"/>
        <v>500000</v>
      </c>
      <c r="D1082" s="13">
        <f ca="1">IF(A1082&lt;$B$1,VLOOKUP(A1082,[1]DI!$A$4:$B$15000,2,FALSE),0)</f>
        <v>0.13650000000000001</v>
      </c>
      <c r="E1082" s="14">
        <f t="shared" ca="1" si="327"/>
        <v>1.00050788</v>
      </c>
      <c r="F1082" s="14">
        <f ca="1">(TRUNC(PRODUCT($E$12:$E1081),16))</f>
        <v>1.17747138967159</v>
      </c>
      <c r="G1082" s="14">
        <f t="shared" ca="1" si="336"/>
        <v>1.0648387450025101</v>
      </c>
      <c r="H1082" s="14">
        <f t="shared" ca="1" si="328"/>
        <v>1.10577437</v>
      </c>
      <c r="I1082" s="13">
        <f t="shared" si="337"/>
        <v>5.0000000000000001E-3</v>
      </c>
      <c r="J1082" s="35">
        <f t="shared" si="338"/>
        <v>44484</v>
      </c>
      <c r="K1082" s="2">
        <f t="shared" si="339"/>
        <v>241</v>
      </c>
      <c r="L1082" s="18">
        <f t="shared" si="340"/>
        <v>241</v>
      </c>
      <c r="M1082" s="12">
        <f t="shared" si="329"/>
        <v>1.0047812249999999</v>
      </c>
      <c r="N1082" s="12">
        <f t="shared" ca="1" si="330"/>
        <v>1.111061326</v>
      </c>
      <c r="O1082" s="18">
        <f t="shared" si="341"/>
        <v>0</v>
      </c>
      <c r="P1082" s="14">
        <f t="shared" ca="1" si="331"/>
        <v>55530.663</v>
      </c>
      <c r="Q1082" s="21">
        <f t="shared" si="332"/>
        <v>0</v>
      </c>
      <c r="R1082" s="14">
        <f t="shared" si="333"/>
        <v>0</v>
      </c>
      <c r="S1082" s="4" t="str">
        <f t="shared" si="342"/>
        <v>A+J=</v>
      </c>
      <c r="T1082" s="35">
        <f t="shared" si="343"/>
        <v>44851</v>
      </c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3">
        <f t="shared" si="334"/>
        <v>44834</v>
      </c>
      <c r="B1083" s="73">
        <f t="shared" ca="1" si="344"/>
        <v>555823.80649999995</v>
      </c>
      <c r="C1083" s="7">
        <f t="shared" si="335"/>
        <v>500000</v>
      </c>
      <c r="D1083" s="13">
        <f ca="1">IF(A1083&lt;$B$1,VLOOKUP(A1083,[1]DI!$A$4:$B$15000,2,FALSE),0)</f>
        <v>0.13650000000000001</v>
      </c>
      <c r="E1083" s="14">
        <f t="shared" ca="1" si="327"/>
        <v>1.00050788</v>
      </c>
      <c r="F1083" s="14">
        <f ca="1">(TRUNC(PRODUCT($E$12:$E1082),16))</f>
        <v>1.17806940384098</v>
      </c>
      <c r="G1083" s="14">
        <f t="shared" ca="1" si="336"/>
        <v>1.0648387450025101</v>
      </c>
      <c r="H1083" s="14">
        <f t="shared" ca="1" si="328"/>
        <v>1.1063359699999999</v>
      </c>
      <c r="I1083" s="13">
        <f t="shared" si="337"/>
        <v>5.0000000000000001E-3</v>
      </c>
      <c r="J1083" s="35">
        <f t="shared" si="338"/>
        <v>44484</v>
      </c>
      <c r="K1083" s="2">
        <f t="shared" si="339"/>
        <v>242</v>
      </c>
      <c r="L1083" s="18">
        <f t="shared" si="340"/>
        <v>242</v>
      </c>
      <c r="M1083" s="12">
        <f t="shared" si="329"/>
        <v>1.004801112</v>
      </c>
      <c r="N1083" s="12">
        <f t="shared" ca="1" si="330"/>
        <v>1.1116476129999999</v>
      </c>
      <c r="O1083" s="18">
        <f t="shared" si="341"/>
        <v>0</v>
      </c>
      <c r="P1083" s="14">
        <f t="shared" ca="1" si="331"/>
        <v>55823.806499999999</v>
      </c>
      <c r="Q1083" s="21">
        <f t="shared" si="332"/>
        <v>0</v>
      </c>
      <c r="R1083" s="14">
        <f t="shared" si="333"/>
        <v>0</v>
      </c>
      <c r="S1083" s="4" t="str">
        <f t="shared" si="342"/>
        <v>A+J=</v>
      </c>
      <c r="T1083" s="35">
        <f t="shared" si="343"/>
        <v>44851</v>
      </c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3">
        <f t="shared" si="334"/>
        <v>44835</v>
      </c>
      <c r="B1084" s="73">
        <f t="shared" ca="1" si="344"/>
        <v>556117.10149999999</v>
      </c>
      <c r="C1084" s="7">
        <f t="shared" si="335"/>
        <v>500000</v>
      </c>
      <c r="D1084" s="13">
        <f ca="1">IF(A1084&lt;$B$1,VLOOKUP(A1084,[1]DI!$A$4:$B$15000,2,FALSE),0)</f>
        <v>0</v>
      </c>
      <c r="E1084" s="14">
        <f t="shared" ca="1" si="327"/>
        <v>1</v>
      </c>
      <c r="F1084" s="14">
        <f ca="1">(TRUNC(PRODUCT($E$12:$E1083),16))</f>
        <v>1.1786677217298001</v>
      </c>
      <c r="G1084" s="14">
        <f t="shared" ca="1" si="336"/>
        <v>1.0648387450025101</v>
      </c>
      <c r="H1084" s="14">
        <f t="shared" ca="1" si="328"/>
        <v>1.10689785</v>
      </c>
      <c r="I1084" s="13">
        <f t="shared" si="337"/>
        <v>5.0000000000000001E-3</v>
      </c>
      <c r="J1084" s="35">
        <f t="shared" si="338"/>
        <v>44484</v>
      </c>
      <c r="K1084" s="2">
        <f t="shared" si="339"/>
        <v>242</v>
      </c>
      <c r="L1084" s="18">
        <f t="shared" si="340"/>
        <v>243</v>
      </c>
      <c r="M1084" s="12">
        <f t="shared" si="329"/>
        <v>1.0048209990000001</v>
      </c>
      <c r="N1084" s="12">
        <f t="shared" ca="1" si="330"/>
        <v>1.1122342030000001</v>
      </c>
      <c r="O1084" s="18">
        <f t="shared" si="341"/>
        <v>0</v>
      </c>
      <c r="P1084" s="14">
        <f t="shared" ca="1" si="331"/>
        <v>56117.101499999997</v>
      </c>
      <c r="Q1084" s="21">
        <f t="shared" si="332"/>
        <v>0</v>
      </c>
      <c r="R1084" s="14">
        <f t="shared" si="333"/>
        <v>0</v>
      </c>
      <c r="S1084" s="4" t="str">
        <f t="shared" si="342"/>
        <v>A+J=</v>
      </c>
      <c r="T1084" s="35">
        <f t="shared" si="343"/>
        <v>44851</v>
      </c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3">
        <f t="shared" si="334"/>
        <v>44836</v>
      </c>
      <c r="B1085" s="73">
        <f t="shared" ca="1" si="344"/>
        <v>556117.10149999999</v>
      </c>
      <c r="C1085" s="7">
        <f t="shared" si="335"/>
        <v>500000</v>
      </c>
      <c r="D1085" s="13">
        <f ca="1">IF(A1085&lt;$B$1,VLOOKUP(A1085,[1]DI!$A$4:$B$15000,2,FALSE),0)</f>
        <v>0</v>
      </c>
      <c r="E1085" s="14">
        <f t="shared" ca="1" si="327"/>
        <v>1</v>
      </c>
      <c r="F1085" s="14">
        <f ca="1">(TRUNC(PRODUCT($E$12:$E1084),16))</f>
        <v>1.1786677217298001</v>
      </c>
      <c r="G1085" s="14">
        <f t="shared" ca="1" si="336"/>
        <v>1.0648387450025101</v>
      </c>
      <c r="H1085" s="14">
        <f t="shared" ca="1" si="328"/>
        <v>1.10689785</v>
      </c>
      <c r="I1085" s="13">
        <f t="shared" si="337"/>
        <v>5.0000000000000001E-3</v>
      </c>
      <c r="J1085" s="35">
        <f t="shared" si="338"/>
        <v>44484</v>
      </c>
      <c r="K1085" s="2">
        <f t="shared" si="339"/>
        <v>242</v>
      </c>
      <c r="L1085" s="18">
        <f t="shared" si="340"/>
        <v>243</v>
      </c>
      <c r="M1085" s="12">
        <f t="shared" si="329"/>
        <v>1.0048209990000001</v>
      </c>
      <c r="N1085" s="12">
        <f t="shared" ca="1" si="330"/>
        <v>1.1122342030000001</v>
      </c>
      <c r="O1085" s="18">
        <f t="shared" si="341"/>
        <v>0</v>
      </c>
      <c r="P1085" s="14">
        <f t="shared" ca="1" si="331"/>
        <v>56117.101499999997</v>
      </c>
      <c r="Q1085" s="21">
        <f t="shared" si="332"/>
        <v>0</v>
      </c>
      <c r="R1085" s="14">
        <f t="shared" si="333"/>
        <v>0</v>
      </c>
      <c r="S1085" s="4" t="str">
        <f t="shared" si="342"/>
        <v>A+J=</v>
      </c>
      <c r="T1085" s="35">
        <f t="shared" si="343"/>
        <v>44851</v>
      </c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3">
        <f t="shared" si="334"/>
        <v>44837</v>
      </c>
      <c r="B1086" s="73">
        <f t="shared" ca="1" si="344"/>
        <v>556117.10149999999</v>
      </c>
      <c r="C1086" s="7">
        <f t="shared" si="335"/>
        <v>500000</v>
      </c>
      <c r="D1086" s="13">
        <f ca="1">IF(A1086&lt;$B$1,VLOOKUP(A1086,[1]DI!$A$4:$B$15000,2,FALSE),0)</f>
        <v>0.13650000000000001</v>
      </c>
      <c r="E1086" s="14">
        <f t="shared" ca="1" si="327"/>
        <v>1.00050788</v>
      </c>
      <c r="F1086" s="14">
        <f ca="1">(TRUNC(PRODUCT($E$12:$E1085),16))</f>
        <v>1.1786677217298001</v>
      </c>
      <c r="G1086" s="14">
        <f t="shared" ca="1" si="336"/>
        <v>1.0648387450025101</v>
      </c>
      <c r="H1086" s="14">
        <f t="shared" ca="1" si="328"/>
        <v>1.10689785</v>
      </c>
      <c r="I1086" s="13">
        <f t="shared" si="337"/>
        <v>5.0000000000000001E-3</v>
      </c>
      <c r="J1086" s="35">
        <f t="shared" si="338"/>
        <v>44484</v>
      </c>
      <c r="K1086" s="2">
        <f t="shared" si="339"/>
        <v>243</v>
      </c>
      <c r="L1086" s="18">
        <f t="shared" si="340"/>
        <v>243</v>
      </c>
      <c r="M1086" s="12">
        <f t="shared" si="329"/>
        <v>1.0048209990000001</v>
      </c>
      <c r="N1086" s="12">
        <f t="shared" ca="1" si="330"/>
        <v>1.1122342030000001</v>
      </c>
      <c r="O1086" s="18">
        <f t="shared" si="341"/>
        <v>0</v>
      </c>
      <c r="P1086" s="14">
        <f t="shared" ca="1" si="331"/>
        <v>56117.101499999997</v>
      </c>
      <c r="Q1086" s="21">
        <f t="shared" si="332"/>
        <v>0</v>
      </c>
      <c r="R1086" s="14">
        <f t="shared" si="333"/>
        <v>0</v>
      </c>
      <c r="S1086" s="4" t="str">
        <f t="shared" si="342"/>
        <v>A+J=</v>
      </c>
      <c r="T1086" s="35">
        <f t="shared" si="343"/>
        <v>44851</v>
      </c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3">
        <f t="shared" si="334"/>
        <v>44838</v>
      </c>
      <c r="B1087" s="73">
        <f t="shared" ca="1" si="344"/>
        <v>556410.55900000001</v>
      </c>
      <c r="C1087" s="7">
        <f t="shared" si="335"/>
        <v>500000</v>
      </c>
      <c r="D1087" s="13">
        <f ca="1">IF(A1087&lt;$B$1,VLOOKUP(A1087,[1]DI!$A$4:$B$15000,2,FALSE),0)</f>
        <v>0.13650000000000001</v>
      </c>
      <c r="E1087" s="14">
        <f t="shared" ca="1" si="327"/>
        <v>1.00050788</v>
      </c>
      <c r="F1087" s="14">
        <f ca="1">(TRUNC(PRODUCT($E$12:$E1086),16))</f>
        <v>1.1792663434923101</v>
      </c>
      <c r="G1087" s="14">
        <f t="shared" ca="1" si="336"/>
        <v>1.0648387450025101</v>
      </c>
      <c r="H1087" s="14">
        <f t="shared" ca="1" si="328"/>
        <v>1.1074600299999999</v>
      </c>
      <c r="I1087" s="13">
        <f t="shared" si="337"/>
        <v>5.0000000000000001E-3</v>
      </c>
      <c r="J1087" s="35">
        <f t="shared" si="338"/>
        <v>44484</v>
      </c>
      <c r="K1087" s="2">
        <f t="shared" si="339"/>
        <v>244</v>
      </c>
      <c r="L1087" s="18">
        <f t="shared" si="340"/>
        <v>244</v>
      </c>
      <c r="M1087" s="12">
        <f t="shared" si="329"/>
        <v>1.004840886</v>
      </c>
      <c r="N1087" s="12">
        <f t="shared" ca="1" si="330"/>
        <v>1.1128211180000001</v>
      </c>
      <c r="O1087" s="18">
        <f t="shared" si="341"/>
        <v>0</v>
      </c>
      <c r="P1087" s="14">
        <f t="shared" ca="1" si="331"/>
        <v>56410.559000000001</v>
      </c>
      <c r="Q1087" s="21">
        <f t="shared" si="332"/>
        <v>0</v>
      </c>
      <c r="R1087" s="14">
        <f t="shared" si="333"/>
        <v>0</v>
      </c>
      <c r="S1087" s="4" t="str">
        <f t="shared" si="342"/>
        <v>A+J=</v>
      </c>
      <c r="T1087" s="35">
        <f t="shared" si="343"/>
        <v>44851</v>
      </c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3">
        <f t="shared" si="334"/>
        <v>44839</v>
      </c>
      <c r="B1088" s="73">
        <f t="shared" ca="1" si="344"/>
        <v>556704.16350000002</v>
      </c>
      <c r="C1088" s="7">
        <f t="shared" si="335"/>
        <v>500000</v>
      </c>
      <c r="D1088" s="13">
        <f ca="1">IF(A1088&lt;$B$1,VLOOKUP(A1088,[1]DI!$A$4:$B$15000,2,FALSE),0)</f>
        <v>0.13650000000000001</v>
      </c>
      <c r="E1088" s="14">
        <f t="shared" ca="1" si="327"/>
        <v>1.00050788</v>
      </c>
      <c r="F1088" s="14">
        <f ca="1">(TRUNC(PRODUCT($E$12:$E1087),16))</f>
        <v>1.17986526928284</v>
      </c>
      <c r="G1088" s="14">
        <f t="shared" ca="1" si="336"/>
        <v>1.0648387450025101</v>
      </c>
      <c r="H1088" s="14">
        <f t="shared" ca="1" si="328"/>
        <v>1.10802248</v>
      </c>
      <c r="I1088" s="13">
        <f t="shared" si="337"/>
        <v>5.0000000000000001E-3</v>
      </c>
      <c r="J1088" s="35">
        <f t="shared" si="338"/>
        <v>44484</v>
      </c>
      <c r="K1088" s="2">
        <f t="shared" si="339"/>
        <v>245</v>
      </c>
      <c r="L1088" s="18">
        <f t="shared" si="340"/>
        <v>245</v>
      </c>
      <c r="M1088" s="12">
        <f t="shared" si="329"/>
        <v>1.004860774</v>
      </c>
      <c r="N1088" s="12">
        <f t="shared" ca="1" si="330"/>
        <v>1.1134083269999999</v>
      </c>
      <c r="O1088" s="18">
        <f t="shared" si="341"/>
        <v>0</v>
      </c>
      <c r="P1088" s="14">
        <f t="shared" ca="1" si="331"/>
        <v>56704.163500000002</v>
      </c>
      <c r="Q1088" s="21">
        <f t="shared" si="332"/>
        <v>0</v>
      </c>
      <c r="R1088" s="14">
        <f t="shared" si="333"/>
        <v>0</v>
      </c>
      <c r="S1088" s="4" t="str">
        <f t="shared" si="342"/>
        <v>A+J=</v>
      </c>
      <c r="T1088" s="35">
        <f t="shared" si="343"/>
        <v>44851</v>
      </c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3">
        <f t="shared" si="334"/>
        <v>44840</v>
      </c>
      <c r="B1089" s="73">
        <f t="shared" ca="1" si="344"/>
        <v>556997.92500000005</v>
      </c>
      <c r="C1089" s="7">
        <f t="shared" si="335"/>
        <v>500000</v>
      </c>
      <c r="D1089" s="13">
        <f ca="1">IF(A1089&lt;$B$1,VLOOKUP(A1089,[1]DI!$A$4:$B$15000,2,FALSE),0)</f>
        <v>0.13650000000000001</v>
      </c>
      <c r="E1089" s="14">
        <f t="shared" ca="1" si="327"/>
        <v>1.00050788</v>
      </c>
      <c r="F1089" s="14">
        <f ca="1">(TRUNC(PRODUCT($E$12:$E1088),16))</f>
        <v>1.18046449925581</v>
      </c>
      <c r="G1089" s="14">
        <f t="shared" ca="1" si="336"/>
        <v>1.0648387450025101</v>
      </c>
      <c r="H1089" s="14">
        <f t="shared" ca="1" si="328"/>
        <v>1.1085852199999999</v>
      </c>
      <c r="I1089" s="13">
        <f t="shared" si="337"/>
        <v>5.0000000000000001E-3</v>
      </c>
      <c r="J1089" s="35">
        <f t="shared" si="338"/>
        <v>44484</v>
      </c>
      <c r="K1089" s="2">
        <f t="shared" si="339"/>
        <v>246</v>
      </c>
      <c r="L1089" s="18">
        <f t="shared" si="340"/>
        <v>246</v>
      </c>
      <c r="M1089" s="12">
        <f t="shared" si="329"/>
        <v>1.0048806619999999</v>
      </c>
      <c r="N1089" s="12">
        <f t="shared" ca="1" si="330"/>
        <v>1.11399585</v>
      </c>
      <c r="O1089" s="18">
        <f t="shared" si="341"/>
        <v>0</v>
      </c>
      <c r="P1089" s="14">
        <f t="shared" ca="1" si="331"/>
        <v>56997.925000000003</v>
      </c>
      <c r="Q1089" s="21">
        <f t="shared" si="332"/>
        <v>0</v>
      </c>
      <c r="R1089" s="14">
        <f t="shared" si="333"/>
        <v>0</v>
      </c>
      <c r="S1089" s="4" t="str">
        <f t="shared" si="342"/>
        <v>A+J=</v>
      </c>
      <c r="T1089" s="35">
        <f t="shared" si="343"/>
        <v>44851</v>
      </c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3">
        <f t="shared" si="334"/>
        <v>44841</v>
      </c>
      <c r="B1090" s="73">
        <f t="shared" ca="1" si="344"/>
        <v>557291.84400000004</v>
      </c>
      <c r="C1090" s="7">
        <f t="shared" si="335"/>
        <v>500000</v>
      </c>
      <c r="D1090" s="13">
        <f ca="1">IF(A1090&lt;$B$1,VLOOKUP(A1090,[1]DI!$A$4:$B$15000,2,FALSE),0)</f>
        <v>0.13650000000000001</v>
      </c>
      <c r="E1090" s="14">
        <f t="shared" ca="1" si="327"/>
        <v>1.00050788</v>
      </c>
      <c r="F1090" s="14">
        <f ca="1">(TRUNC(PRODUCT($E$12:$E1089),16))</f>
        <v>1.1810640335656899</v>
      </c>
      <c r="G1090" s="14">
        <f t="shared" ca="1" si="336"/>
        <v>1.0648387450025101</v>
      </c>
      <c r="H1090" s="14">
        <f t="shared" ca="1" si="328"/>
        <v>1.1091482500000001</v>
      </c>
      <c r="I1090" s="13">
        <f t="shared" si="337"/>
        <v>5.0000000000000001E-3</v>
      </c>
      <c r="J1090" s="35">
        <f t="shared" si="338"/>
        <v>44484</v>
      </c>
      <c r="K1090" s="2">
        <f t="shared" si="339"/>
        <v>247</v>
      </c>
      <c r="L1090" s="18">
        <f t="shared" si="340"/>
        <v>247</v>
      </c>
      <c r="M1090" s="12">
        <f t="shared" si="329"/>
        <v>1.004900551</v>
      </c>
      <c r="N1090" s="12">
        <f t="shared" ca="1" si="330"/>
        <v>1.114583688</v>
      </c>
      <c r="O1090" s="18">
        <f t="shared" si="341"/>
        <v>0</v>
      </c>
      <c r="P1090" s="14">
        <f t="shared" ca="1" si="331"/>
        <v>57291.843999999997</v>
      </c>
      <c r="Q1090" s="21">
        <f t="shared" si="332"/>
        <v>0</v>
      </c>
      <c r="R1090" s="14">
        <f t="shared" si="333"/>
        <v>0</v>
      </c>
      <c r="S1090" s="4" t="str">
        <f t="shared" si="342"/>
        <v>A+J=</v>
      </c>
      <c r="T1090" s="35">
        <f t="shared" si="343"/>
        <v>44851</v>
      </c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3">
        <f t="shared" si="334"/>
        <v>44842</v>
      </c>
      <c r="B1091" s="73">
        <f t="shared" ca="1" si="344"/>
        <v>557585.91949999996</v>
      </c>
      <c r="C1091" s="7">
        <f t="shared" si="335"/>
        <v>500000</v>
      </c>
      <c r="D1091" s="13">
        <f ca="1">IF(A1091&lt;$B$1,VLOOKUP(A1091,[1]DI!$A$4:$B$15000,2,FALSE),0)</f>
        <v>0</v>
      </c>
      <c r="E1091" s="14">
        <f t="shared" ca="1" si="327"/>
        <v>1</v>
      </c>
      <c r="F1091" s="14">
        <f ca="1">(TRUNC(PRODUCT($E$12:$E1090),16))</f>
        <v>1.1816638723670601</v>
      </c>
      <c r="G1091" s="14">
        <f t="shared" ca="1" si="336"/>
        <v>1.0648387450025101</v>
      </c>
      <c r="H1091" s="14">
        <f t="shared" ca="1" si="328"/>
        <v>1.10971157</v>
      </c>
      <c r="I1091" s="13">
        <f t="shared" si="337"/>
        <v>5.0000000000000001E-3</v>
      </c>
      <c r="J1091" s="35">
        <f t="shared" si="338"/>
        <v>44484</v>
      </c>
      <c r="K1091" s="2">
        <f t="shared" si="339"/>
        <v>247</v>
      </c>
      <c r="L1091" s="18">
        <f t="shared" si="340"/>
        <v>248</v>
      </c>
      <c r="M1091" s="12">
        <f t="shared" si="329"/>
        <v>1.00492044</v>
      </c>
      <c r="N1091" s="12">
        <f t="shared" ca="1" si="330"/>
        <v>1.1151718390000001</v>
      </c>
      <c r="O1091" s="18">
        <f t="shared" si="341"/>
        <v>0</v>
      </c>
      <c r="P1091" s="14">
        <f t="shared" ca="1" si="331"/>
        <v>57585.919500000004</v>
      </c>
      <c r="Q1091" s="21">
        <f t="shared" si="332"/>
        <v>0</v>
      </c>
      <c r="R1091" s="14">
        <f t="shared" si="333"/>
        <v>0</v>
      </c>
      <c r="S1091" s="4" t="str">
        <f t="shared" si="342"/>
        <v>A+J=</v>
      </c>
      <c r="T1091" s="35">
        <f t="shared" si="343"/>
        <v>44851</v>
      </c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3">
        <f t="shared" si="334"/>
        <v>44843</v>
      </c>
      <c r="B1092" s="73">
        <f t="shared" ca="1" si="344"/>
        <v>557585.91949999996</v>
      </c>
      <c r="C1092" s="7">
        <f t="shared" si="335"/>
        <v>500000</v>
      </c>
      <c r="D1092" s="13">
        <f ca="1">IF(A1092&lt;$B$1,VLOOKUP(A1092,[1]DI!$A$4:$B$15000,2,FALSE),0)</f>
        <v>0</v>
      </c>
      <c r="E1092" s="14">
        <f t="shared" ca="1" si="327"/>
        <v>1</v>
      </c>
      <c r="F1092" s="14">
        <f ca="1">(TRUNC(PRODUCT($E$12:$E1091),16))</f>
        <v>1.1816638723670601</v>
      </c>
      <c r="G1092" s="14">
        <f t="shared" ca="1" si="336"/>
        <v>1.0648387450025101</v>
      </c>
      <c r="H1092" s="14">
        <f t="shared" ca="1" si="328"/>
        <v>1.10971157</v>
      </c>
      <c r="I1092" s="13">
        <f t="shared" si="337"/>
        <v>5.0000000000000001E-3</v>
      </c>
      <c r="J1092" s="35">
        <f t="shared" si="338"/>
        <v>44484</v>
      </c>
      <c r="K1092" s="2">
        <f t="shared" si="339"/>
        <v>247</v>
      </c>
      <c r="L1092" s="18">
        <f t="shared" si="340"/>
        <v>248</v>
      </c>
      <c r="M1092" s="12">
        <f t="shared" si="329"/>
        <v>1.00492044</v>
      </c>
      <c r="N1092" s="12">
        <f t="shared" ca="1" si="330"/>
        <v>1.1151718390000001</v>
      </c>
      <c r="O1092" s="18">
        <f t="shared" si="341"/>
        <v>0</v>
      </c>
      <c r="P1092" s="14">
        <f t="shared" ca="1" si="331"/>
        <v>57585.919500000004</v>
      </c>
      <c r="Q1092" s="21">
        <f t="shared" si="332"/>
        <v>0</v>
      </c>
      <c r="R1092" s="14">
        <f t="shared" si="333"/>
        <v>0</v>
      </c>
      <c r="S1092" s="4" t="str">
        <f t="shared" si="342"/>
        <v>A+J=</v>
      </c>
      <c r="T1092" s="35">
        <f t="shared" si="343"/>
        <v>44851</v>
      </c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3">
        <f t="shared" si="334"/>
        <v>44844</v>
      </c>
      <c r="B1093" s="73">
        <f t="shared" ca="1" si="344"/>
        <v>557585.91949999996</v>
      </c>
      <c r="C1093" s="7">
        <f t="shared" si="335"/>
        <v>500000</v>
      </c>
      <c r="D1093" s="13">
        <f ca="1">IF(A1093&lt;$B$1,VLOOKUP(A1093,[1]DI!$A$4:$B$15000,2,FALSE),0)</f>
        <v>0.13650000000000001</v>
      </c>
      <c r="E1093" s="14">
        <f t="shared" ca="1" si="327"/>
        <v>1.00050788</v>
      </c>
      <c r="F1093" s="14">
        <f ca="1">(TRUNC(PRODUCT($E$12:$E1092),16))</f>
        <v>1.1816638723670601</v>
      </c>
      <c r="G1093" s="14">
        <f t="shared" ca="1" si="336"/>
        <v>1.0648387450025101</v>
      </c>
      <c r="H1093" s="14">
        <f t="shared" ca="1" si="328"/>
        <v>1.10971157</v>
      </c>
      <c r="I1093" s="13">
        <f t="shared" si="337"/>
        <v>5.0000000000000001E-3</v>
      </c>
      <c r="J1093" s="35">
        <f t="shared" si="338"/>
        <v>44484</v>
      </c>
      <c r="K1093" s="2">
        <f t="shared" si="339"/>
        <v>248</v>
      </c>
      <c r="L1093" s="18">
        <f t="shared" si="340"/>
        <v>248</v>
      </c>
      <c r="M1093" s="12">
        <f t="shared" si="329"/>
        <v>1.00492044</v>
      </c>
      <c r="N1093" s="12">
        <f t="shared" ca="1" si="330"/>
        <v>1.1151718390000001</v>
      </c>
      <c r="O1093" s="18">
        <f t="shared" si="341"/>
        <v>0</v>
      </c>
      <c r="P1093" s="14">
        <f t="shared" ca="1" si="331"/>
        <v>57585.919500000004</v>
      </c>
      <c r="Q1093" s="21">
        <f t="shared" si="332"/>
        <v>0</v>
      </c>
      <c r="R1093" s="14">
        <f t="shared" si="333"/>
        <v>0</v>
      </c>
      <c r="S1093" s="4" t="str">
        <f t="shared" si="342"/>
        <v>A+J=</v>
      </c>
      <c r="T1093" s="35">
        <f t="shared" si="343"/>
        <v>44851</v>
      </c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3">
        <f t="shared" si="334"/>
        <v>44845</v>
      </c>
      <c r="B1094" s="73">
        <f t="shared" ca="1" si="344"/>
        <v>557880.14749999996</v>
      </c>
      <c r="C1094" s="7">
        <f t="shared" si="335"/>
        <v>500000</v>
      </c>
      <c r="D1094" s="13">
        <f ca="1">IF(A1094&lt;$B$1,VLOOKUP(A1094,[1]DI!$A$4:$B$15000,2,FALSE),0)</f>
        <v>0.13650000000000001</v>
      </c>
      <c r="E1094" s="14">
        <f t="shared" ca="1" si="327"/>
        <v>1.00050788</v>
      </c>
      <c r="F1094" s="14">
        <f ca="1">(TRUNC(PRODUCT($E$12:$E1093),16))</f>
        <v>1.1822640158145501</v>
      </c>
      <c r="G1094" s="14">
        <f t="shared" ca="1" si="336"/>
        <v>1.0648387450025101</v>
      </c>
      <c r="H1094" s="14">
        <f t="shared" ca="1" si="328"/>
        <v>1.11027517</v>
      </c>
      <c r="I1094" s="13">
        <f t="shared" si="337"/>
        <v>5.0000000000000001E-3</v>
      </c>
      <c r="J1094" s="35">
        <f t="shared" si="338"/>
        <v>44484</v>
      </c>
      <c r="K1094" s="2">
        <f t="shared" si="339"/>
        <v>249</v>
      </c>
      <c r="L1094" s="18">
        <f t="shared" si="340"/>
        <v>249</v>
      </c>
      <c r="M1094" s="12">
        <f t="shared" si="329"/>
        <v>1.0049403290000001</v>
      </c>
      <c r="N1094" s="12">
        <f t="shared" ca="1" si="330"/>
        <v>1.1157602950000001</v>
      </c>
      <c r="O1094" s="18">
        <f t="shared" si="341"/>
        <v>0</v>
      </c>
      <c r="P1094" s="14">
        <f t="shared" ca="1" si="331"/>
        <v>57880.147499999999</v>
      </c>
      <c r="Q1094" s="21">
        <f t="shared" si="332"/>
        <v>0</v>
      </c>
      <c r="R1094" s="14">
        <f t="shared" si="333"/>
        <v>0</v>
      </c>
      <c r="S1094" s="4" t="str">
        <f t="shared" si="342"/>
        <v>A+J=</v>
      </c>
      <c r="T1094" s="35">
        <f t="shared" si="343"/>
        <v>44851</v>
      </c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3">
        <f t="shared" si="334"/>
        <v>44846</v>
      </c>
      <c r="B1095" s="73">
        <f t="shared" ca="1" si="344"/>
        <v>558174.52749999997</v>
      </c>
      <c r="C1095" s="7">
        <f t="shared" si="335"/>
        <v>500000</v>
      </c>
      <c r="D1095" s="13">
        <f ca="1">IF(A1095&lt;$B$1,VLOOKUP(A1095,[1]DI!$A$4:$B$15000,2,FALSE),0)</f>
        <v>0</v>
      </c>
      <c r="E1095" s="14">
        <f t="shared" ca="1" si="327"/>
        <v>1</v>
      </c>
      <c r="F1095" s="14">
        <f ca="1">(TRUNC(PRODUCT($E$12:$E1094),16))</f>
        <v>1.18286446406291</v>
      </c>
      <c r="G1095" s="14">
        <f t="shared" ca="1" si="336"/>
        <v>1.0648387450025101</v>
      </c>
      <c r="H1095" s="14">
        <f t="shared" ca="1" si="328"/>
        <v>1.1108390500000001</v>
      </c>
      <c r="I1095" s="13">
        <f t="shared" si="337"/>
        <v>5.0000000000000001E-3</v>
      </c>
      <c r="J1095" s="35">
        <f t="shared" si="338"/>
        <v>44484</v>
      </c>
      <c r="K1095" s="2">
        <f t="shared" si="339"/>
        <v>249</v>
      </c>
      <c r="L1095" s="18">
        <f t="shared" si="340"/>
        <v>250</v>
      </c>
      <c r="M1095" s="12">
        <f t="shared" si="329"/>
        <v>1.004960219</v>
      </c>
      <c r="N1095" s="12">
        <f t="shared" ca="1" si="330"/>
        <v>1.1163490549999999</v>
      </c>
      <c r="O1095" s="18">
        <f t="shared" si="341"/>
        <v>0</v>
      </c>
      <c r="P1095" s="14">
        <f t="shared" ca="1" si="331"/>
        <v>58174.527499999997</v>
      </c>
      <c r="Q1095" s="21">
        <f t="shared" si="332"/>
        <v>0</v>
      </c>
      <c r="R1095" s="14">
        <f t="shared" si="333"/>
        <v>0</v>
      </c>
      <c r="S1095" s="4" t="str">
        <f t="shared" si="342"/>
        <v>A+J=</v>
      </c>
      <c r="T1095" s="35">
        <f t="shared" si="343"/>
        <v>44851</v>
      </c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3">
        <f t="shared" si="334"/>
        <v>44847</v>
      </c>
      <c r="B1096" s="73">
        <f t="shared" ca="1" si="344"/>
        <v>558174.52749999997</v>
      </c>
      <c r="C1096" s="7">
        <f t="shared" si="335"/>
        <v>500000</v>
      </c>
      <c r="D1096" s="13">
        <f ca="1">IF(A1096&lt;$B$1,VLOOKUP(A1096,[1]DI!$A$4:$B$15000,2,FALSE),0)</f>
        <v>0.13650000000000001</v>
      </c>
      <c r="E1096" s="14">
        <f t="shared" ca="1" si="327"/>
        <v>1.00050788</v>
      </c>
      <c r="F1096" s="14">
        <f ca="1">(TRUNC(PRODUCT($E$12:$E1095),16))</f>
        <v>1.18286446406291</v>
      </c>
      <c r="G1096" s="14">
        <f t="shared" ca="1" si="336"/>
        <v>1.0648387450025101</v>
      </c>
      <c r="H1096" s="14">
        <f t="shared" ca="1" si="328"/>
        <v>1.1108390500000001</v>
      </c>
      <c r="I1096" s="13">
        <f t="shared" si="337"/>
        <v>5.0000000000000001E-3</v>
      </c>
      <c r="J1096" s="35">
        <f t="shared" si="338"/>
        <v>44484</v>
      </c>
      <c r="K1096" s="2">
        <f t="shared" si="339"/>
        <v>250</v>
      </c>
      <c r="L1096" s="18">
        <f t="shared" si="340"/>
        <v>250</v>
      </c>
      <c r="M1096" s="12">
        <f t="shared" si="329"/>
        <v>1.004960219</v>
      </c>
      <c r="N1096" s="12">
        <f t="shared" ca="1" si="330"/>
        <v>1.1163490549999999</v>
      </c>
      <c r="O1096" s="18">
        <f t="shared" si="341"/>
        <v>0</v>
      </c>
      <c r="P1096" s="14">
        <f t="shared" ca="1" si="331"/>
        <v>58174.527499999997</v>
      </c>
      <c r="Q1096" s="21">
        <f t="shared" si="332"/>
        <v>0</v>
      </c>
      <c r="R1096" s="14">
        <f t="shared" si="333"/>
        <v>0</v>
      </c>
      <c r="S1096" s="4" t="str">
        <f t="shared" si="342"/>
        <v>A+J=</v>
      </c>
      <c r="T1096" s="35">
        <f t="shared" si="343"/>
        <v>44851</v>
      </c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3">
        <f t="shared" si="334"/>
        <v>44848</v>
      </c>
      <c r="B1097" s="73">
        <f t="shared" ca="1" si="344"/>
        <v>558469.06949999998</v>
      </c>
      <c r="C1097" s="7">
        <f t="shared" si="335"/>
        <v>500000</v>
      </c>
      <c r="D1097" s="13">
        <f ca="1">IF(A1097&lt;$B$1,VLOOKUP(A1097,[1]DI!$A$4:$B$15000,2,FALSE),0)</f>
        <v>0.13650000000000001</v>
      </c>
      <c r="E1097" s="14">
        <f t="shared" ca="1" si="327"/>
        <v>1.00050788</v>
      </c>
      <c r="F1097" s="14">
        <f ca="1">(TRUNC(PRODUCT($E$12:$E1096),16))</f>
        <v>1.18346521726691</v>
      </c>
      <c r="G1097" s="14">
        <f t="shared" ca="1" si="336"/>
        <v>1.0648387450025101</v>
      </c>
      <c r="H1097" s="14">
        <f t="shared" ca="1" si="328"/>
        <v>1.1114032300000001</v>
      </c>
      <c r="I1097" s="13">
        <f t="shared" si="337"/>
        <v>5.0000000000000001E-3</v>
      </c>
      <c r="J1097" s="35">
        <f t="shared" si="338"/>
        <v>44484</v>
      </c>
      <c r="K1097" s="2">
        <f t="shared" si="339"/>
        <v>251</v>
      </c>
      <c r="L1097" s="18">
        <f t="shared" si="340"/>
        <v>251</v>
      </c>
      <c r="M1097" s="12">
        <f t="shared" si="329"/>
        <v>1.0049801089999999</v>
      </c>
      <c r="N1097" s="12">
        <f t="shared" ca="1" si="330"/>
        <v>1.1169381389999999</v>
      </c>
      <c r="O1097" s="18">
        <f t="shared" si="341"/>
        <v>0</v>
      </c>
      <c r="P1097" s="14">
        <f t="shared" ca="1" si="331"/>
        <v>58469.069499999998</v>
      </c>
      <c r="Q1097" s="21">
        <f t="shared" si="332"/>
        <v>0</v>
      </c>
      <c r="R1097" s="14">
        <f t="shared" si="333"/>
        <v>0</v>
      </c>
      <c r="S1097" s="4" t="str">
        <f t="shared" si="342"/>
        <v>A+J=</v>
      </c>
      <c r="T1097" s="35">
        <f t="shared" si="343"/>
        <v>44851</v>
      </c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3">
        <f t="shared" si="334"/>
        <v>44849</v>
      </c>
      <c r="B1098" s="73">
        <f t="shared" ca="1" si="344"/>
        <v>558763.76399999997</v>
      </c>
      <c r="C1098" s="7">
        <f t="shared" si="335"/>
        <v>500000</v>
      </c>
      <c r="D1098" s="13">
        <f ca="1">IF(A1098&lt;$B$1,VLOOKUP(A1098,[1]DI!$A$4:$B$15000,2,FALSE),0)</f>
        <v>0</v>
      </c>
      <c r="E1098" s="14">
        <f t="shared" ca="1" si="327"/>
        <v>1</v>
      </c>
      <c r="F1098" s="14">
        <f ca="1">(TRUNC(PRODUCT($E$12:$E1097),16))</f>
        <v>1.1840662755814599</v>
      </c>
      <c r="G1098" s="14">
        <f t="shared" ca="1" si="336"/>
        <v>1.0648387450025101</v>
      </c>
      <c r="H1098" s="14">
        <f t="shared" ca="1" si="328"/>
        <v>1.11196769</v>
      </c>
      <c r="I1098" s="13">
        <f t="shared" si="337"/>
        <v>5.0000000000000001E-3</v>
      </c>
      <c r="J1098" s="35">
        <f t="shared" si="338"/>
        <v>44484</v>
      </c>
      <c r="K1098" s="2">
        <f t="shared" si="339"/>
        <v>251</v>
      </c>
      <c r="L1098" s="18">
        <f t="shared" si="340"/>
        <v>252</v>
      </c>
      <c r="M1098" s="12">
        <f t="shared" si="329"/>
        <v>1.0049999999999999</v>
      </c>
      <c r="N1098" s="12">
        <f t="shared" ca="1" si="330"/>
        <v>1.1175275280000001</v>
      </c>
      <c r="O1098" s="18">
        <f t="shared" si="341"/>
        <v>0</v>
      </c>
      <c r="P1098" s="14">
        <f t="shared" ca="1" si="331"/>
        <v>58763.764000000003</v>
      </c>
      <c r="Q1098" s="21">
        <f t="shared" si="332"/>
        <v>0</v>
      </c>
      <c r="R1098" s="14">
        <f t="shared" si="333"/>
        <v>0</v>
      </c>
      <c r="S1098" s="4" t="str">
        <f t="shared" si="342"/>
        <v>A+J=</v>
      </c>
      <c r="T1098" s="35">
        <f t="shared" si="343"/>
        <v>44851</v>
      </c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3">
        <f t="shared" si="334"/>
        <v>44850</v>
      </c>
      <c r="B1099" s="73">
        <f t="shared" ca="1" si="344"/>
        <v>558763.76399999997</v>
      </c>
      <c r="C1099" s="7">
        <f t="shared" si="335"/>
        <v>500000</v>
      </c>
      <c r="D1099" s="13">
        <f ca="1">IF(A1099&lt;$B$1,VLOOKUP(A1099,[1]DI!$A$4:$B$15000,2,FALSE),0)</f>
        <v>0</v>
      </c>
      <c r="E1099" s="14">
        <f t="shared" ca="1" si="327"/>
        <v>1</v>
      </c>
      <c r="F1099" s="14">
        <f ca="1">(TRUNC(PRODUCT($E$12:$E1098),16))</f>
        <v>1.1840662755814599</v>
      </c>
      <c r="G1099" s="14">
        <f t="shared" ca="1" si="336"/>
        <v>1.0648387450025101</v>
      </c>
      <c r="H1099" s="14">
        <f t="shared" ca="1" si="328"/>
        <v>1.11196769</v>
      </c>
      <c r="I1099" s="13">
        <f t="shared" si="337"/>
        <v>5.0000000000000001E-3</v>
      </c>
      <c r="J1099" s="35">
        <f t="shared" si="338"/>
        <v>44484</v>
      </c>
      <c r="K1099" s="2">
        <f t="shared" si="339"/>
        <v>251</v>
      </c>
      <c r="L1099" s="18">
        <f t="shared" si="340"/>
        <v>252</v>
      </c>
      <c r="M1099" s="12">
        <f t="shared" si="329"/>
        <v>1.0049999999999999</v>
      </c>
      <c r="N1099" s="12">
        <f t="shared" ca="1" si="330"/>
        <v>1.1175275280000001</v>
      </c>
      <c r="O1099" s="18">
        <f t="shared" si="341"/>
        <v>0</v>
      </c>
      <c r="P1099" s="14">
        <f t="shared" ca="1" si="331"/>
        <v>58763.764000000003</v>
      </c>
      <c r="Q1099" s="21">
        <f t="shared" si="332"/>
        <v>0</v>
      </c>
      <c r="R1099" s="14">
        <f t="shared" si="333"/>
        <v>0</v>
      </c>
      <c r="S1099" s="4" t="str">
        <f t="shared" si="342"/>
        <v>A+J=</v>
      </c>
      <c r="T1099" s="35">
        <f t="shared" si="343"/>
        <v>44851</v>
      </c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3">
        <f t="shared" si="334"/>
        <v>44851</v>
      </c>
      <c r="B1100" s="73">
        <f t="shared" ca="1" si="344"/>
        <v>558763.76399999997</v>
      </c>
      <c r="C1100" s="7">
        <f t="shared" si="335"/>
        <v>500000</v>
      </c>
      <c r="D1100" s="13">
        <f ca="1">IF(A1100&lt;$B$1,VLOOKUP(A1100,[1]DI!$A$4:$B$15000,2,FALSE),0)</f>
        <v>0.13650000000000001</v>
      </c>
      <c r="E1100" s="14">
        <f t="shared" ref="E1100" ca="1" si="345">ROUND(((1+D1100)^(1/252)),8)</f>
        <v>1.00050788</v>
      </c>
      <c r="F1100" s="14">
        <f ca="1">(TRUNC(PRODUCT($E$12:$E1099),16))</f>
        <v>1.1840662755814599</v>
      </c>
      <c r="G1100" s="14">
        <f t="shared" ca="1" si="336"/>
        <v>1.0648387450025101</v>
      </c>
      <c r="H1100" s="14">
        <f t="shared" ref="H1100" ca="1" si="346">ROUND(F1100/G1100,8)</f>
        <v>1.11196769</v>
      </c>
      <c r="I1100" s="13">
        <f t="shared" si="337"/>
        <v>5.0000000000000001E-3</v>
      </c>
      <c r="J1100" s="35">
        <f t="shared" si="338"/>
        <v>44484</v>
      </c>
      <c r="K1100" s="2">
        <f t="shared" si="339"/>
        <v>252</v>
      </c>
      <c r="L1100" s="18">
        <f t="shared" si="340"/>
        <v>252</v>
      </c>
      <c r="M1100" s="12">
        <f t="shared" ref="M1100" si="347">ROUND((I1100+1)^(L1100/252),9)</f>
        <v>1.0049999999999999</v>
      </c>
      <c r="N1100" s="12">
        <f t="shared" ref="N1100" ca="1" si="348">ROUND(H1100*M1100,9)</f>
        <v>1.1175275280000001</v>
      </c>
      <c r="O1100" s="18">
        <f t="shared" si="341"/>
        <v>3</v>
      </c>
      <c r="P1100" s="14">
        <f t="shared" ref="P1100" ca="1" si="349">TRUNC(((N1100-1)*C1100),8)</f>
        <v>58763.764000000003</v>
      </c>
      <c r="Q1100" s="21">
        <f t="shared" ref="Q1100" si="350">IF($O1100&gt;0,VLOOKUP($O1100,$W$12:$AC$150,7),0)</f>
        <v>1</v>
      </c>
      <c r="R1100" s="14">
        <f t="shared" ref="R1100" si="351">IF(Q1100&gt;0,TRUNC(Q1100*C$12,8),0)</f>
        <v>1000000</v>
      </c>
      <c r="S1100" s="4" t="str">
        <f t="shared" si="342"/>
        <v>A+J=</v>
      </c>
      <c r="T1100" s="35">
        <f t="shared" si="343"/>
        <v>44851</v>
      </c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3"/>
      <c r="B1101" s="73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3"/>
      <c r="B1102" s="73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3"/>
      <c r="B1103" s="73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3"/>
      <c r="B1104" s="73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3"/>
      <c r="B1105" s="73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3"/>
      <c r="B1106" s="73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3"/>
      <c r="B1107" s="73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3"/>
      <c r="B1108" s="73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</row>
    <row r="1109" spans="1:149" x14ac:dyDescent="0.15">
      <c r="A1109" s="43"/>
      <c r="B1109" s="73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</row>
    <row r="1110" spans="1:149" x14ac:dyDescent="0.15">
      <c r="A1110" s="43"/>
      <c r="B1110" s="73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3"/>
      <c r="B1111" s="73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3"/>
      <c r="B1112" s="73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3"/>
      <c r="B1113" s="73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3"/>
      <c r="B1114" s="73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3"/>
      <c r="B1115" s="73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3"/>
      <c r="B1116" s="73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3"/>
      <c r="B1117" s="73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3"/>
      <c r="B1118" s="73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3"/>
      <c r="B1119" s="73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3"/>
      <c r="B1120" s="73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3"/>
      <c r="B1121" s="73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3"/>
      <c r="B1122" s="73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3"/>
      <c r="B1123" s="73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3"/>
      <c r="B1124" s="73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3"/>
      <c r="B1125" s="73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3"/>
      <c r="B1126" s="73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3"/>
      <c r="B1127" s="73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3"/>
      <c r="B1128" s="73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3"/>
      <c r="B1129" s="73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3"/>
      <c r="B1130" s="73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3"/>
      <c r="B1131" s="73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3"/>
      <c r="B1132" s="73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3"/>
      <c r="B1133" s="73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3"/>
      <c r="B1134" s="73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3"/>
      <c r="B1135" s="73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3"/>
      <c r="B1136" s="73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3"/>
      <c r="B1137" s="73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3"/>
      <c r="B1138" s="73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3"/>
      <c r="B1139" s="73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3"/>
      <c r="B1140" s="73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3"/>
      <c r="B1141" s="73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3"/>
      <c r="B1142" s="73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3"/>
      <c r="B1143" s="73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3"/>
      <c r="B1144" s="73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3"/>
      <c r="B1145" s="73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3"/>
      <c r="B1146" s="73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3"/>
      <c r="B1147" s="73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3"/>
      <c r="B1148" s="73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3"/>
      <c r="B1149" s="73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3"/>
      <c r="B1150" s="73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3"/>
      <c r="B1151" s="73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3"/>
      <c r="B1152" s="73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3"/>
      <c r="B1153" s="73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3"/>
      <c r="B1154" s="73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3"/>
      <c r="B1155" s="73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3"/>
      <c r="B1156" s="73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3"/>
      <c r="B1157" s="73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3"/>
      <c r="B1158" s="73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3"/>
      <c r="B1159" s="73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3"/>
      <c r="B1160" s="73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3"/>
      <c r="B1161" s="73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3"/>
      <c r="B1162" s="73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3"/>
      <c r="B1163" s="73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3"/>
      <c r="B1164" s="73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3"/>
      <c r="B1165" s="73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3"/>
      <c r="B1166" s="73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3"/>
      <c r="B1167" s="73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3"/>
      <c r="B1168" s="73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3"/>
      <c r="B1169" s="73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3"/>
      <c r="B1170" s="73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3"/>
      <c r="B1171" s="73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3"/>
      <c r="B1172" s="73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3"/>
      <c r="B1173" s="73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3"/>
      <c r="B1174" s="73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3"/>
      <c r="B1175" s="73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3"/>
      <c r="B1176" s="73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3"/>
      <c r="B1177" s="73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3"/>
      <c r="B1178" s="73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3"/>
      <c r="B1179" s="73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3"/>
      <c r="B1180" s="73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3"/>
      <c r="B1181" s="73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3"/>
      <c r="B1182" s="73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3"/>
      <c r="B1183" s="73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3"/>
      <c r="B1184" s="73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3"/>
      <c r="B1185" s="73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3"/>
      <c r="B1186" s="73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3"/>
      <c r="B1187" s="73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3"/>
      <c r="B1188" s="73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3"/>
      <c r="B1189" s="73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3"/>
      <c r="B1190" s="73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3"/>
      <c r="B1191" s="73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3"/>
      <c r="B1192" s="73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3"/>
      <c r="B1193" s="73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3"/>
      <c r="B1194" s="73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3"/>
      <c r="B1195" s="73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3"/>
      <c r="B1196" s="73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3"/>
      <c r="B1197" s="73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3"/>
      <c r="B1198" s="73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3"/>
      <c r="B1199" s="73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3"/>
      <c r="B1200" s="73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3"/>
      <c r="B1201" s="73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3"/>
      <c r="B1202" s="73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3"/>
      <c r="B1203" s="73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3"/>
      <c r="B1204" s="73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3"/>
      <c r="B1205" s="73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3"/>
      <c r="B1206" s="73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3"/>
      <c r="B1207" s="73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3"/>
      <c r="B1208" s="73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3"/>
      <c r="B1209" s="73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3"/>
      <c r="B1210" s="73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3"/>
      <c r="B1211" s="73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3"/>
      <c r="B1212" s="73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3"/>
      <c r="B1213" s="73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3"/>
      <c r="B1214" s="73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3"/>
      <c r="B1215" s="73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3"/>
      <c r="B1216" s="73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3"/>
      <c r="B1217" s="73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3"/>
      <c r="B1218" s="73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3"/>
      <c r="B1219" s="73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3"/>
      <c r="B1220" s="73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3"/>
      <c r="B1221" s="73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3"/>
      <c r="B1222" s="73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3"/>
      <c r="B1223" s="73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3"/>
      <c r="B1224" s="73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3"/>
      <c r="B1225" s="73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3"/>
      <c r="B1226" s="73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3"/>
      <c r="B1227" s="73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3"/>
      <c r="B1228" s="73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3"/>
      <c r="B1229" s="73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3"/>
      <c r="B1230" s="73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3"/>
      <c r="B1231" s="73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3"/>
      <c r="B1232" s="73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3"/>
      <c r="B1233" s="73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3"/>
      <c r="B1234" s="73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3"/>
      <c r="B1235" s="73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3"/>
      <c r="B1236" s="73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3"/>
      <c r="B1237" s="73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3"/>
      <c r="B1238" s="73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3"/>
      <c r="B1239" s="73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3"/>
      <c r="B1240" s="73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3"/>
      <c r="B1241" s="73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3"/>
      <c r="B1242" s="73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3"/>
      <c r="B1243" s="73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3"/>
      <c r="B1244" s="73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3"/>
      <c r="B1245" s="73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3"/>
      <c r="B1246" s="73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3"/>
      <c r="B1247" s="73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3"/>
      <c r="B1248" s="73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3"/>
      <c r="B1249" s="73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3"/>
      <c r="B1250" s="73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3"/>
      <c r="B1251" s="73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3"/>
      <c r="B1252" s="73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3"/>
      <c r="B1253" s="73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3"/>
      <c r="B1254" s="73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3"/>
      <c r="B1255" s="73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3"/>
      <c r="B1256" s="73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3"/>
      <c r="B1257" s="73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3"/>
      <c r="B1258" s="73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3"/>
      <c r="B1259" s="73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3"/>
      <c r="B1260" s="73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3"/>
      <c r="B1261" s="73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3"/>
      <c r="B1262" s="73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3"/>
      <c r="B1263" s="73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3"/>
      <c r="B1264" s="73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3"/>
      <c r="B1265" s="73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3"/>
      <c r="B1266" s="73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3"/>
      <c r="B1267" s="73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3"/>
      <c r="B1268" s="73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3"/>
      <c r="B1269" s="73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3"/>
      <c r="B1270" s="73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3"/>
      <c r="B1271" s="73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3"/>
      <c r="B1272" s="73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3"/>
      <c r="B1273" s="73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3"/>
      <c r="B1274" s="73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3"/>
      <c r="B1275" s="73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3"/>
      <c r="B1276" s="73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3"/>
      <c r="B1277" s="73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3"/>
      <c r="B1278" s="73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3"/>
      <c r="B1279" s="73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3"/>
      <c r="B1280" s="73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3"/>
      <c r="B1281" s="73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3"/>
      <c r="B1282" s="73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3"/>
      <c r="B1283" s="73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3"/>
      <c r="B1284" s="73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3"/>
      <c r="B1285" s="73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3"/>
      <c r="B1286" s="73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3"/>
      <c r="B1287" s="73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3"/>
      <c r="B1288" s="73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3"/>
      <c r="B1289" s="73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</row>
    <row r="1290" spans="1:149" x14ac:dyDescent="0.15">
      <c r="A1290" s="43"/>
      <c r="B1290" s="73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</row>
    <row r="1291" spans="1:149" x14ac:dyDescent="0.15">
      <c r="A1291" s="43"/>
      <c r="B1291" s="73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</row>
    <row r="1292" spans="1:149" x14ac:dyDescent="0.15">
      <c r="A1292" s="43"/>
      <c r="B1292" s="73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3"/>
      <c r="B1293" s="73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3"/>
      <c r="B1294" s="73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3"/>
      <c r="B1295" s="73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3"/>
      <c r="B1296" s="73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3"/>
      <c r="B1297" s="73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3"/>
      <c r="B1298" s="73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3"/>
      <c r="B1299" s="73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3"/>
      <c r="B1300" s="73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3"/>
      <c r="B1301" s="73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3"/>
      <c r="B1302" s="73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3"/>
      <c r="B1303" s="73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3"/>
      <c r="B1304" s="73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3"/>
      <c r="B1305" s="73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3"/>
      <c r="B1306" s="73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3"/>
      <c r="B1307" s="73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3"/>
      <c r="B1308" s="73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3"/>
      <c r="B1309" s="73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3"/>
      <c r="B1310" s="73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3"/>
      <c r="B1311" s="73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3"/>
      <c r="B1312" s="73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3"/>
      <c r="B1313" s="73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3"/>
      <c r="B1314" s="73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3"/>
      <c r="B1315" s="73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3"/>
      <c r="B1316" s="73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3"/>
      <c r="B1317" s="73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3"/>
      <c r="B1318" s="73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3"/>
      <c r="B1319" s="73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3"/>
      <c r="B1320" s="73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3"/>
      <c r="B1321" s="73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3"/>
      <c r="B1322" s="73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3"/>
      <c r="B1323" s="73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3"/>
      <c r="B1324" s="73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3"/>
      <c r="B1325" s="73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3"/>
      <c r="B1326" s="73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3"/>
      <c r="B1327" s="73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3"/>
      <c r="B1328" s="73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3"/>
      <c r="B1329" s="73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3"/>
      <c r="B1330" s="73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3"/>
      <c r="B1331" s="73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3"/>
      <c r="B1332" s="73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3"/>
      <c r="B1333" s="73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3"/>
      <c r="B1334" s="73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3"/>
      <c r="B1335" s="73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3"/>
      <c r="B1336" s="73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3"/>
      <c r="B1337" s="73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3"/>
      <c r="B1338" s="73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3"/>
      <c r="B1339" s="73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3"/>
      <c r="B1340" s="73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3"/>
      <c r="B1341" s="73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3"/>
      <c r="B1342" s="73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3"/>
      <c r="B1343" s="73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3"/>
      <c r="B1344" s="73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3"/>
      <c r="B1345" s="73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3"/>
      <c r="B1346" s="73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3"/>
      <c r="B1347" s="73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3"/>
      <c r="B1348" s="73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3"/>
      <c r="B1349" s="73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3"/>
      <c r="B1350" s="73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3"/>
      <c r="B1351" s="73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3"/>
      <c r="B1352" s="73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3"/>
      <c r="B1353" s="73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3"/>
      <c r="B1354" s="73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3"/>
      <c r="B1355" s="73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3"/>
      <c r="B1356" s="73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3"/>
      <c r="B1357" s="73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3"/>
      <c r="B1358" s="73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3"/>
      <c r="B1359" s="73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3"/>
      <c r="B1360" s="73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3"/>
      <c r="B1361" s="73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3"/>
      <c r="B1362" s="73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3"/>
      <c r="B1363" s="73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3"/>
      <c r="B1364" s="73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3"/>
      <c r="B1365" s="73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3"/>
      <c r="B1366" s="73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3"/>
      <c r="B1367" s="73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3"/>
      <c r="B1368" s="73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3"/>
      <c r="B1369" s="73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3"/>
      <c r="B1370" s="73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3"/>
      <c r="B1371" s="73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3"/>
      <c r="B1372" s="73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3"/>
      <c r="B1373" s="73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3"/>
      <c r="B1374" s="73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3"/>
      <c r="B1375" s="73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3"/>
      <c r="B1376" s="73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3"/>
      <c r="B1377" s="73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3"/>
      <c r="B1378" s="73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3"/>
      <c r="B1379" s="73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3"/>
      <c r="B1380" s="73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3"/>
      <c r="B1381" s="73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3"/>
      <c r="B1382" s="73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3"/>
      <c r="B1383" s="73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3"/>
      <c r="B1384" s="73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3"/>
      <c r="B1385" s="73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3"/>
      <c r="B1386" s="73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3"/>
      <c r="B1387" s="73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3"/>
      <c r="B1388" s="73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3"/>
      <c r="B1389" s="73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3"/>
      <c r="B1390" s="73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3"/>
      <c r="B1391" s="73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3"/>
      <c r="B1392" s="73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3"/>
      <c r="B1393" s="73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3"/>
      <c r="B1394" s="73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3"/>
      <c r="B1395" s="73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3"/>
      <c r="B1396" s="73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3"/>
      <c r="B1397" s="73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3"/>
      <c r="B1398" s="73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3"/>
      <c r="B1399" s="73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3"/>
      <c r="B1400" s="73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3"/>
      <c r="B1401" s="73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3"/>
      <c r="B1402" s="73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3"/>
      <c r="B1403" s="73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3"/>
      <c r="B1404" s="73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3"/>
      <c r="B1405" s="73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3"/>
      <c r="B1406" s="73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3"/>
      <c r="B1407" s="73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3"/>
      <c r="B1408" s="73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3"/>
      <c r="B1409" s="73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3"/>
      <c r="B1410" s="73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3"/>
      <c r="B1411" s="73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3"/>
      <c r="B1412" s="73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3"/>
      <c r="B1413" s="73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3"/>
      <c r="B1414" s="73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3"/>
      <c r="B1415" s="73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3"/>
      <c r="B1416" s="73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3"/>
      <c r="B1417" s="73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3"/>
      <c r="B1418" s="73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3"/>
      <c r="B1419" s="73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3"/>
      <c r="B1420" s="73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3"/>
      <c r="B1421" s="73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3"/>
      <c r="B1422" s="73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3"/>
      <c r="B1423" s="73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3"/>
      <c r="B1424" s="73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3"/>
      <c r="B1425" s="73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3"/>
      <c r="B1426" s="73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3"/>
      <c r="B1427" s="73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3"/>
      <c r="B1428" s="73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3"/>
      <c r="B1429" s="73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3"/>
      <c r="B1430" s="73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3"/>
      <c r="B1431" s="73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3"/>
      <c r="B1432" s="73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3"/>
      <c r="B1433" s="73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3"/>
      <c r="B1434" s="73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3"/>
      <c r="B1435" s="73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3"/>
      <c r="B1436" s="73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3"/>
      <c r="B1437" s="73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3"/>
      <c r="B1438" s="73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3"/>
      <c r="B1439" s="73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3"/>
      <c r="B1440" s="73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3"/>
      <c r="B1441" s="73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3"/>
      <c r="B1442" s="73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3"/>
      <c r="B1443" s="73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3"/>
      <c r="B1444" s="73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3"/>
      <c r="B1445" s="73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3"/>
      <c r="B1446" s="73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3"/>
      <c r="B1447" s="73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3"/>
      <c r="B1448" s="73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3"/>
      <c r="B1449" s="73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3"/>
      <c r="B1450" s="73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3"/>
      <c r="B1451" s="73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3"/>
      <c r="B1452" s="73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3"/>
      <c r="B1453" s="73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3"/>
      <c r="B1454" s="73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3"/>
      <c r="B1455" s="73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3"/>
      <c r="B1456" s="73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3"/>
      <c r="B1457" s="73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3"/>
      <c r="B1458" s="73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3"/>
      <c r="B1459" s="73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3"/>
      <c r="B1460" s="73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3"/>
      <c r="B1461" s="73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3"/>
      <c r="B1462" s="73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3"/>
      <c r="B1463" s="73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3"/>
      <c r="B1464" s="73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3"/>
      <c r="B1465" s="73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3"/>
      <c r="B1466" s="73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3"/>
      <c r="B1467" s="73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3"/>
      <c r="B1468" s="73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3"/>
      <c r="B1469" s="73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3"/>
      <c r="B1470" s="73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3"/>
      <c r="B1471" s="73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3"/>
      <c r="B1472" s="73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3"/>
      <c r="B1473" s="73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</row>
    <row r="1474" spans="1:149" x14ac:dyDescent="0.15">
      <c r="A1474" s="43"/>
      <c r="B1474" s="73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3"/>
      <c r="B1475" s="73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</row>
    <row r="1476" spans="1:149" x14ac:dyDescent="0.15">
      <c r="A1476" s="43"/>
      <c r="B1476" s="73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3"/>
      <c r="B1477" s="73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3"/>
      <c r="B1478" s="73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3"/>
      <c r="B1479" s="73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3"/>
      <c r="B1480" s="73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3"/>
      <c r="B1481" s="73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3"/>
      <c r="B1482" s="73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3"/>
      <c r="B1483" s="73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3"/>
      <c r="B1484" s="73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3"/>
      <c r="B1485" s="73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3"/>
      <c r="B1486" s="73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3"/>
      <c r="B1487" s="73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3"/>
      <c r="B1488" s="73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3"/>
      <c r="B1489" s="73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3"/>
      <c r="B1490" s="73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3"/>
      <c r="B1491" s="73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3"/>
      <c r="B1492" s="73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3"/>
      <c r="B1493" s="73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3"/>
      <c r="B1494" s="73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3"/>
      <c r="B1495" s="73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3"/>
      <c r="B1496" s="73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3"/>
      <c r="B1497" s="73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3"/>
      <c r="B1498" s="73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3"/>
      <c r="B1499" s="73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3"/>
      <c r="B1500" s="73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3"/>
      <c r="B1501" s="73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3"/>
      <c r="B1502" s="73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3"/>
      <c r="B1503" s="73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3"/>
      <c r="B1504" s="73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3"/>
      <c r="B1505" s="73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3"/>
      <c r="B1506" s="73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3"/>
      <c r="B1507" s="73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3"/>
      <c r="B1508" s="73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3"/>
      <c r="B1509" s="73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3"/>
      <c r="B1510" s="73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3"/>
      <c r="B1511" s="73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3"/>
      <c r="B1512" s="73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3"/>
      <c r="B1513" s="73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3"/>
      <c r="B1514" s="73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3"/>
      <c r="B1515" s="73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3"/>
      <c r="B1516" s="73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3"/>
      <c r="B1517" s="73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3"/>
      <c r="B1518" s="73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3"/>
      <c r="B1519" s="73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3"/>
      <c r="B1520" s="73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3"/>
      <c r="B1521" s="73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3"/>
      <c r="B1522" s="73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3"/>
      <c r="B1523" s="73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3"/>
      <c r="B1524" s="73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3"/>
      <c r="B1525" s="73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3"/>
      <c r="B1526" s="73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3"/>
      <c r="B1527" s="73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3"/>
      <c r="B1528" s="73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3"/>
      <c r="B1529" s="73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3"/>
      <c r="B1530" s="73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3"/>
      <c r="B1531" s="73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3"/>
      <c r="B1532" s="73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3"/>
      <c r="B1533" s="73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3"/>
      <c r="B1534" s="73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3"/>
      <c r="B1535" s="73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3"/>
      <c r="B1536" s="73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3"/>
      <c r="B1537" s="73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3"/>
      <c r="B1538" s="73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3"/>
      <c r="B1539" s="73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3"/>
      <c r="B1540" s="73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3"/>
      <c r="B1541" s="73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3"/>
      <c r="B1542" s="73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3"/>
      <c r="B1543" s="73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3"/>
      <c r="B1544" s="73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3"/>
      <c r="B1545" s="73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3"/>
      <c r="B1546" s="73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3"/>
      <c r="B1547" s="73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3"/>
      <c r="B1548" s="73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3"/>
      <c r="B1549" s="73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3"/>
      <c r="B1550" s="73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3"/>
      <c r="B1551" s="73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3"/>
      <c r="B1552" s="73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3"/>
      <c r="B1553" s="73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3"/>
      <c r="B1554" s="73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3"/>
      <c r="B1555" s="73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3"/>
      <c r="B1556" s="73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3"/>
      <c r="B1557" s="73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3"/>
      <c r="B1558" s="73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3"/>
      <c r="B1559" s="73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3"/>
      <c r="B1560" s="73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3"/>
      <c r="B1561" s="73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3"/>
      <c r="B1562" s="73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3"/>
      <c r="B1563" s="73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3"/>
      <c r="B1564" s="73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3"/>
      <c r="B1565" s="73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3"/>
      <c r="B1566" s="73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3"/>
      <c r="B1567" s="73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3"/>
      <c r="B1568" s="73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3"/>
      <c r="B1569" s="73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3"/>
      <c r="B1570" s="73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3"/>
      <c r="B1571" s="73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3"/>
      <c r="B1572" s="73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3"/>
      <c r="B1573" s="73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3"/>
      <c r="B1574" s="73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3"/>
      <c r="B1575" s="73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3"/>
      <c r="B1576" s="73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3"/>
      <c r="B1577" s="73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3"/>
      <c r="B1578" s="73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3"/>
      <c r="B1579" s="73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3"/>
      <c r="B1580" s="73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3"/>
      <c r="B1581" s="73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3"/>
      <c r="B1582" s="73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3"/>
      <c r="B1583" s="73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3"/>
      <c r="B1584" s="73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3"/>
      <c r="B1585" s="73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3"/>
      <c r="B1586" s="73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3"/>
      <c r="B1587" s="73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3"/>
      <c r="B1588" s="73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3"/>
      <c r="B1589" s="73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3"/>
      <c r="B1590" s="73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3"/>
      <c r="B1591" s="73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3"/>
      <c r="B1592" s="73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3"/>
      <c r="B1593" s="73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3"/>
      <c r="B1594" s="73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3"/>
      <c r="B1595" s="73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3"/>
      <c r="B1596" s="73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3"/>
      <c r="B1597" s="73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3"/>
      <c r="B1598" s="73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3"/>
      <c r="B1599" s="73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3"/>
      <c r="B1600" s="73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3"/>
      <c r="B1601" s="73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3"/>
      <c r="B1602" s="73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3"/>
      <c r="B1603" s="73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3"/>
      <c r="B1604" s="73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3"/>
      <c r="B1605" s="73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3"/>
      <c r="B1606" s="73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3"/>
      <c r="B1607" s="73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3"/>
      <c r="B1608" s="73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3"/>
      <c r="B1609" s="73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3"/>
      <c r="B1610" s="73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3"/>
      <c r="B1611" s="73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3"/>
      <c r="B1612" s="73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3"/>
      <c r="B1613" s="73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3"/>
      <c r="B1614" s="73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3"/>
      <c r="B1615" s="73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3"/>
      <c r="B1616" s="73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3"/>
      <c r="B1617" s="73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3"/>
      <c r="B1618" s="73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3"/>
      <c r="B1619" s="73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3"/>
      <c r="B1620" s="73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3"/>
      <c r="B1621" s="73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3"/>
      <c r="B1622" s="73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3"/>
      <c r="B1623" s="73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3"/>
      <c r="B1624" s="73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3"/>
      <c r="B1625" s="73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3"/>
      <c r="B1626" s="73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3"/>
      <c r="B1627" s="73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3"/>
      <c r="B1628" s="73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3"/>
      <c r="B1629" s="73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3"/>
      <c r="B1630" s="73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3"/>
      <c r="B1631" s="73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3"/>
      <c r="B1632" s="73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3"/>
      <c r="B1633" s="73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3"/>
      <c r="B1634" s="73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3"/>
      <c r="B1635" s="73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3"/>
      <c r="B1636" s="73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3"/>
      <c r="B1637" s="73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3"/>
      <c r="B1638" s="73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3"/>
      <c r="B1639" s="73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3"/>
      <c r="B1640" s="73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3"/>
      <c r="B1641" s="73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3"/>
      <c r="B1642" s="73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3"/>
      <c r="B1643" s="73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3"/>
      <c r="B1644" s="73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3"/>
      <c r="B1645" s="73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3"/>
      <c r="B1646" s="73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3"/>
      <c r="B1647" s="73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3"/>
      <c r="B1648" s="73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3"/>
      <c r="B1649" s="73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3"/>
      <c r="B1650" s="73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3"/>
      <c r="B1651" s="73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3"/>
      <c r="B1652" s="73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3"/>
      <c r="B1653" s="73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3"/>
      <c r="B1654" s="73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3"/>
      <c r="B1655" s="73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3"/>
      <c r="B1656" s="73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3"/>
      <c r="B1657" s="73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</row>
    <row r="1658" spans="1:149" x14ac:dyDescent="0.15">
      <c r="A1658" s="43"/>
      <c r="B1658" s="73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3"/>
      <c r="B1659" s="73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3"/>
      <c r="B1660" s="73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3"/>
      <c r="B1661" s="73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3"/>
      <c r="B1662" s="73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3"/>
      <c r="B1663" s="73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3"/>
      <c r="B1664" s="73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3"/>
      <c r="B1665" s="73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3"/>
      <c r="B1666" s="73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3"/>
      <c r="B1667" s="73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3"/>
      <c r="B1668" s="73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3"/>
      <c r="B1669" s="73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3"/>
      <c r="B1670" s="73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3"/>
      <c r="B1671" s="73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3"/>
      <c r="B1672" s="73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3"/>
      <c r="B1673" s="73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3"/>
      <c r="B1674" s="73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3"/>
      <c r="B1675" s="73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3"/>
      <c r="B1676" s="73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3"/>
      <c r="B1677" s="73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3"/>
      <c r="B1678" s="73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3"/>
      <c r="B1679" s="73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3"/>
      <c r="B1680" s="73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3"/>
      <c r="B1681" s="73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3"/>
      <c r="B1682" s="73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3"/>
      <c r="B1683" s="73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3"/>
      <c r="B1684" s="73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3"/>
      <c r="B1685" s="73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3"/>
      <c r="B1686" s="73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3"/>
      <c r="B1687" s="73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3"/>
      <c r="B1688" s="73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3"/>
      <c r="B1689" s="73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3"/>
      <c r="B1690" s="73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3"/>
      <c r="B1691" s="73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3"/>
      <c r="B1692" s="73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3"/>
      <c r="B1693" s="73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3"/>
      <c r="B1694" s="73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3"/>
      <c r="B1695" s="73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3"/>
      <c r="B1696" s="73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3"/>
      <c r="B1697" s="73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3"/>
      <c r="B1698" s="73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3"/>
      <c r="B1699" s="73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3"/>
      <c r="B1700" s="73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3"/>
      <c r="B1701" s="73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3"/>
      <c r="B1702" s="73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3"/>
      <c r="B1703" s="73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3"/>
      <c r="B1704" s="73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3"/>
      <c r="B1705" s="73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3"/>
      <c r="B1706" s="73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3"/>
      <c r="B1707" s="73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3"/>
      <c r="B1708" s="73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3"/>
      <c r="B1709" s="73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3"/>
      <c r="B1710" s="73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3"/>
      <c r="B1711" s="73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3"/>
      <c r="B1712" s="73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3"/>
      <c r="B1713" s="73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3"/>
      <c r="B1714" s="73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3"/>
      <c r="B1715" s="73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3"/>
      <c r="B1716" s="73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3"/>
      <c r="B1717" s="73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3"/>
      <c r="B1718" s="73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3"/>
      <c r="B1719" s="73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3"/>
      <c r="B1720" s="73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3"/>
      <c r="B1721" s="73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3"/>
      <c r="B1722" s="73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3"/>
      <c r="B1723" s="73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3"/>
      <c r="B1724" s="73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3"/>
      <c r="B1725" s="73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3"/>
      <c r="B1726" s="73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3"/>
      <c r="B1727" s="73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3"/>
      <c r="B1728" s="73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3"/>
      <c r="B1729" s="73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3"/>
      <c r="B1730" s="73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3"/>
      <c r="B1731" s="73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3"/>
      <c r="B1732" s="73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3"/>
      <c r="B1733" s="73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3"/>
      <c r="B1734" s="73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3"/>
      <c r="B1735" s="73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3"/>
      <c r="B1736" s="73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3"/>
      <c r="B1737" s="73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3"/>
      <c r="B1738" s="73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3"/>
      <c r="B1739" s="73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3"/>
      <c r="B1740" s="73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3"/>
      <c r="B1741" s="73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3"/>
      <c r="B1742" s="73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3"/>
      <c r="B1743" s="73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3"/>
      <c r="B1744" s="73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3"/>
      <c r="B1745" s="73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3"/>
      <c r="B1746" s="73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3"/>
      <c r="B1747" s="73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3"/>
      <c r="B1748" s="73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3"/>
      <c r="B1749" s="73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3"/>
      <c r="B1750" s="73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3"/>
      <c r="B1751" s="73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3"/>
      <c r="B1752" s="73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3"/>
      <c r="B1753" s="73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3"/>
      <c r="B1754" s="73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3"/>
      <c r="B1755" s="73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3"/>
      <c r="B1756" s="73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3"/>
      <c r="B1757" s="73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3"/>
      <c r="B1758" s="73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3"/>
      <c r="B1759" s="73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3"/>
      <c r="B1760" s="73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3"/>
      <c r="B1761" s="73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3"/>
      <c r="B1762" s="73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3"/>
      <c r="B1763" s="73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3"/>
      <c r="B1764" s="73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3"/>
      <c r="B1765" s="73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3"/>
      <c r="B1766" s="73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3"/>
      <c r="B1767" s="73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3"/>
      <c r="B1768" s="73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3"/>
      <c r="B1769" s="73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3"/>
      <c r="B1770" s="73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3"/>
      <c r="B1771" s="73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3"/>
      <c r="B1772" s="73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3"/>
      <c r="B1773" s="73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3"/>
      <c r="B1774" s="73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3"/>
      <c r="B1775" s="73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3"/>
      <c r="B1776" s="73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3"/>
      <c r="B1777" s="73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3"/>
      <c r="B1778" s="73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3"/>
      <c r="B1779" s="73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3"/>
      <c r="B1780" s="73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3"/>
      <c r="B1781" s="73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3"/>
      <c r="B1782" s="73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3"/>
      <c r="B1783" s="73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3"/>
      <c r="B1784" s="73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3"/>
      <c r="B1785" s="73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3"/>
      <c r="B1786" s="73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3"/>
      <c r="B1787" s="73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3"/>
      <c r="B1788" s="73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3"/>
      <c r="B1789" s="73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3"/>
      <c r="B1790" s="73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3"/>
      <c r="B1791" s="73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3"/>
      <c r="B1792" s="73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3"/>
      <c r="B1793" s="73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3"/>
      <c r="B1794" s="73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3"/>
      <c r="B1795" s="73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3"/>
      <c r="B1796" s="73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3"/>
      <c r="B1797" s="73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3"/>
      <c r="B1798" s="73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3"/>
      <c r="B1799" s="73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3"/>
      <c r="B1800" s="73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3"/>
      <c r="B1801" s="73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3"/>
      <c r="B1802" s="73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3"/>
      <c r="B1803" s="73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3"/>
      <c r="B1804" s="73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3"/>
      <c r="B1805" s="73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3"/>
      <c r="B1806" s="73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3"/>
      <c r="B1807" s="73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3"/>
      <c r="B1808" s="73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3"/>
      <c r="B1809" s="73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3"/>
      <c r="B1810" s="73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3"/>
      <c r="B1811" s="73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3"/>
      <c r="B1812" s="73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3"/>
      <c r="B1813" s="73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3"/>
      <c r="B1814" s="73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3"/>
      <c r="B1815" s="73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3"/>
      <c r="B1816" s="73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3"/>
      <c r="B1817" s="73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3"/>
      <c r="B1818" s="73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3"/>
      <c r="B1819" s="73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3"/>
      <c r="B1820" s="73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3"/>
      <c r="B1821" s="73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3"/>
      <c r="B1822" s="73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3"/>
      <c r="B1823" s="73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3"/>
      <c r="B1824" s="73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3"/>
      <c r="B1825" s="73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3"/>
      <c r="B1826" s="73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3"/>
      <c r="B1827" s="73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3"/>
      <c r="B1828" s="73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3"/>
      <c r="B1829" s="73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3"/>
      <c r="B1830" s="73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9"/>
      <c r="B1831" s="75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3"/>
      <c r="B1832" s="73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3"/>
      <c r="B1833" s="73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3"/>
      <c r="B1834" s="73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3"/>
      <c r="B1835" s="73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3"/>
      <c r="B1836" s="73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3"/>
      <c r="B1837" s="73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3"/>
      <c r="B1838" s="73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</row>
    <row r="1839" spans="1:149" x14ac:dyDescent="0.15">
      <c r="A1839" s="43"/>
      <c r="B1839" s="73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</row>
    <row r="1840" spans="1:149" x14ac:dyDescent="0.15">
      <c r="A1840" s="43"/>
      <c r="B1840" s="73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3"/>
      <c r="B1841" s="73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3"/>
      <c r="B1842" s="73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3"/>
      <c r="B1843" s="73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3"/>
      <c r="B1844" s="73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3"/>
      <c r="B1845" s="73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3"/>
      <c r="B1846" s="73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3"/>
      <c r="B1847" s="73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3"/>
      <c r="B1848" s="73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3"/>
      <c r="B1849" s="73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3"/>
      <c r="B1850" s="73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3"/>
      <c r="B1851" s="73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3"/>
      <c r="B1852" s="73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3"/>
      <c r="B1853" s="73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3"/>
      <c r="B1854" s="73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3"/>
      <c r="B1855" s="73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3"/>
      <c r="B1856" s="73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3"/>
      <c r="B1857" s="73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3"/>
      <c r="B1858" s="73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9"/>
      <c r="B1859" s="75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3"/>
      <c r="B1860" s="73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3"/>
      <c r="B1861" s="73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3"/>
      <c r="B1862" s="73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3"/>
      <c r="B1863" s="73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3"/>
      <c r="B1864" s="73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3"/>
      <c r="B1865" s="73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3"/>
      <c r="B1866" s="73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3"/>
      <c r="B1867" s="73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3"/>
      <c r="B1868" s="73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3"/>
      <c r="B1869" s="73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3"/>
      <c r="B1870" s="73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3"/>
      <c r="B1871" s="73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3"/>
      <c r="B1872" s="73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3"/>
      <c r="B1873" s="73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3"/>
      <c r="B1874" s="73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3"/>
      <c r="B1875" s="73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3"/>
      <c r="B1876" s="73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3"/>
      <c r="B1877" s="73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3"/>
      <c r="B1878" s="73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3"/>
      <c r="B1879" s="73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3"/>
      <c r="B1880" s="73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3"/>
      <c r="B1881" s="73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3"/>
      <c r="B1882" s="73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3"/>
      <c r="B1883" s="73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3"/>
      <c r="B1884" s="73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3"/>
      <c r="B1885" s="73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3"/>
      <c r="B1886" s="73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3"/>
      <c r="B1887" s="73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3"/>
      <c r="B1888" s="73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3"/>
      <c r="B1889" s="73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3"/>
      <c r="B1890" s="73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3"/>
      <c r="B1891" s="73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3"/>
      <c r="B1892" s="73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3"/>
      <c r="B1893" s="73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3"/>
      <c r="B1894" s="73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3"/>
      <c r="B1895" s="73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3"/>
      <c r="B1896" s="73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3"/>
      <c r="B1897" s="73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3"/>
      <c r="B1898" s="73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3"/>
      <c r="B1899" s="73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3"/>
      <c r="B1900" s="73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3"/>
      <c r="B1901" s="73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3"/>
      <c r="B1902" s="73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3"/>
      <c r="B1903" s="73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3"/>
      <c r="B1904" s="73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3"/>
      <c r="B1905" s="73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3"/>
      <c r="B1906" s="73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3"/>
      <c r="B1907" s="73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3"/>
      <c r="B1908" s="73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3"/>
      <c r="B1909" s="73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3"/>
      <c r="B1910" s="73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3"/>
      <c r="B1911" s="73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3"/>
      <c r="B1912" s="73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3"/>
      <c r="B1913" s="73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3"/>
      <c r="B1914" s="73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3"/>
      <c r="B1915" s="73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3"/>
      <c r="B1916" s="73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3"/>
      <c r="B1917" s="73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3"/>
      <c r="B1918" s="73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3"/>
      <c r="B1919" s="73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3"/>
      <c r="B1920" s="73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3"/>
      <c r="B1921" s="73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3"/>
      <c r="B1922" s="73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3"/>
      <c r="B1923" s="73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3"/>
      <c r="B1924" s="73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3"/>
      <c r="B1925" s="73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3"/>
      <c r="B1926" s="73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3"/>
      <c r="B1927" s="73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3"/>
      <c r="B1928" s="73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3"/>
      <c r="B1929" s="73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3"/>
      <c r="B1930" s="73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3"/>
      <c r="B1931" s="73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3"/>
      <c r="B1932" s="73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3"/>
      <c r="B1933" s="73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3"/>
      <c r="B1934" s="73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3"/>
      <c r="B1935" s="73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3"/>
      <c r="B1936" s="73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3"/>
      <c r="B1937" s="73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3"/>
      <c r="B1938" s="73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3"/>
      <c r="B1939" s="73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3"/>
      <c r="B1940" s="73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3"/>
      <c r="B1941" s="73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3"/>
      <c r="B1942" s="73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3"/>
      <c r="B1943" s="73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3"/>
      <c r="B1944" s="73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3"/>
      <c r="B1945" s="73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3"/>
      <c r="B1946" s="73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3"/>
      <c r="B1947" s="73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3"/>
      <c r="B1948" s="73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3"/>
      <c r="B1949" s="73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3"/>
      <c r="B1950" s="73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3"/>
      <c r="B1951" s="73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3"/>
      <c r="B1952" s="73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3"/>
      <c r="B1953" s="73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3"/>
      <c r="B1954" s="73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3"/>
      <c r="B1955" s="73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3"/>
      <c r="B1956" s="73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3"/>
      <c r="B1957" s="73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3"/>
      <c r="B1958" s="73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3"/>
      <c r="B1959" s="73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3"/>
      <c r="B1960" s="73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3"/>
      <c r="B1961" s="73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3"/>
      <c r="B1962" s="73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3"/>
      <c r="B1963" s="73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3"/>
      <c r="B1964" s="73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3"/>
      <c r="B1965" s="73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3"/>
      <c r="B1966" s="73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3"/>
      <c r="B1967" s="73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3"/>
      <c r="B1968" s="73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3"/>
      <c r="B1969" s="73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3"/>
      <c r="B1970" s="73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3"/>
      <c r="B1971" s="73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3"/>
      <c r="B1972" s="73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3"/>
      <c r="B1973" s="73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3"/>
      <c r="B1974" s="73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3"/>
      <c r="B1975" s="73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3"/>
      <c r="B1976" s="73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3"/>
      <c r="B1977" s="73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3"/>
      <c r="B1978" s="73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3"/>
      <c r="B1979" s="73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3"/>
      <c r="B1980" s="73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3"/>
      <c r="B1981" s="73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3"/>
      <c r="B1982" s="73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3"/>
      <c r="B1983" s="73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3"/>
      <c r="B1984" s="73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3"/>
      <c r="B1985" s="73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3"/>
      <c r="B1986" s="73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3"/>
      <c r="B1987" s="73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3"/>
      <c r="B1988" s="73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3"/>
      <c r="B1989" s="73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3"/>
      <c r="B1990" s="73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3"/>
      <c r="B1991" s="73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3"/>
      <c r="B1992" s="73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3"/>
      <c r="B1993" s="73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3"/>
      <c r="B1994" s="73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3"/>
      <c r="B1995" s="73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3"/>
      <c r="B1996" s="73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3"/>
      <c r="B1997" s="73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3"/>
      <c r="B1998" s="73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3"/>
      <c r="B1999" s="73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3"/>
      <c r="B2000" s="73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3"/>
      <c r="B2001" s="73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3"/>
      <c r="B2002" s="73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3"/>
      <c r="B2003" s="73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3"/>
      <c r="B2004" s="73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3"/>
      <c r="B2005" s="73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3"/>
      <c r="B2006" s="73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3"/>
      <c r="B2007" s="73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3"/>
      <c r="B2008" s="73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3"/>
      <c r="B2009" s="73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3"/>
      <c r="B2010" s="73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3"/>
      <c r="B2011" s="73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3"/>
      <c r="B2012" s="73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3"/>
      <c r="B2013" s="73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3"/>
      <c r="B2014" s="73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3"/>
      <c r="B2015" s="73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3"/>
      <c r="B2016" s="73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3"/>
      <c r="B2017" s="73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3"/>
      <c r="B2018" s="73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3"/>
      <c r="B2019" s="73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3"/>
      <c r="B2020" s="73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3"/>
      <c r="B2021" s="73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</row>
    <row r="2022" spans="1:149" x14ac:dyDescent="0.15">
      <c r="A2022" s="43"/>
      <c r="B2022" s="73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</row>
    <row r="2023" spans="1:149" x14ac:dyDescent="0.15">
      <c r="A2023" s="43"/>
      <c r="B2023" s="73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3"/>
      <c r="B2024" s="73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3"/>
      <c r="B2025" s="73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3"/>
      <c r="B2026" s="73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3"/>
      <c r="B2027" s="73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3"/>
      <c r="B2028" s="73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3"/>
      <c r="B2029" s="73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3"/>
      <c r="B2030" s="73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3"/>
      <c r="B2031" s="73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3"/>
      <c r="B2032" s="73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3"/>
      <c r="B2033" s="73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3"/>
      <c r="B2034" s="73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3"/>
      <c r="B2035" s="73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3"/>
      <c r="B2036" s="73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3"/>
      <c r="B2037" s="73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3"/>
      <c r="B2038" s="73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3"/>
      <c r="B2039" s="73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3"/>
      <c r="B2040" s="73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3"/>
      <c r="B2041" s="73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3"/>
      <c r="B2042" s="73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3"/>
      <c r="B2043" s="73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3"/>
      <c r="B2044" s="73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3"/>
      <c r="B2045" s="73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3"/>
      <c r="B2046" s="73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3"/>
      <c r="B2047" s="73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3"/>
      <c r="B2048" s="73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3"/>
      <c r="B2049" s="73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3"/>
      <c r="B2050" s="73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3"/>
      <c r="B2051" s="73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3"/>
      <c r="B2052" s="73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3"/>
      <c r="B2053" s="73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3"/>
      <c r="B2054" s="73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3"/>
      <c r="B2055" s="73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3"/>
      <c r="B2056" s="73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3"/>
      <c r="B2057" s="73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3"/>
      <c r="B2058" s="73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3"/>
      <c r="B2059" s="73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3"/>
      <c r="B2060" s="73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3"/>
      <c r="B2061" s="73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3"/>
      <c r="B2062" s="73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3"/>
      <c r="B2063" s="73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3"/>
      <c r="B2064" s="73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3"/>
      <c r="B2065" s="73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3"/>
      <c r="B2066" s="73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3"/>
      <c r="B2067" s="73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3"/>
      <c r="B2068" s="73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3"/>
      <c r="B2069" s="73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3"/>
      <c r="B2070" s="73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3"/>
      <c r="B2071" s="73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3"/>
      <c r="B2072" s="73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3"/>
      <c r="B2073" s="73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3"/>
      <c r="B2074" s="73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3"/>
      <c r="B2075" s="73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3"/>
      <c r="B2076" s="73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3"/>
      <c r="B2077" s="73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3"/>
      <c r="B2078" s="73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3"/>
      <c r="B2079" s="73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3"/>
      <c r="B2080" s="73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3"/>
      <c r="B2081" s="73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3"/>
      <c r="B2082" s="73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3"/>
      <c r="B2083" s="73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3"/>
      <c r="B2084" s="73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3"/>
      <c r="B2085" s="73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3"/>
      <c r="B2086" s="73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3"/>
      <c r="B2087" s="73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3"/>
      <c r="B2088" s="73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3"/>
      <c r="B2089" s="73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3"/>
      <c r="B2090" s="73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3"/>
      <c r="B2091" s="73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3"/>
      <c r="B2092" s="73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3"/>
      <c r="B2093" s="73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3"/>
      <c r="B2094" s="73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3"/>
      <c r="B2095" s="73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3"/>
      <c r="B2096" s="73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3"/>
      <c r="B2097" s="73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3"/>
      <c r="B2098" s="73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3"/>
      <c r="B2099" s="73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3"/>
      <c r="B2100" s="73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3"/>
      <c r="B2101" s="73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3"/>
      <c r="B2102" s="73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3"/>
      <c r="B2103" s="73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3"/>
      <c r="B2104" s="73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3"/>
      <c r="B2105" s="73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3"/>
      <c r="B2106" s="73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3"/>
      <c r="B2107" s="73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3"/>
      <c r="B2108" s="73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3"/>
      <c r="B2109" s="73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3"/>
      <c r="B2110" s="73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3"/>
      <c r="B2111" s="73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3"/>
      <c r="B2112" s="73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3"/>
      <c r="B2113" s="73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3"/>
      <c r="B2114" s="73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3"/>
      <c r="B2115" s="73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3"/>
      <c r="B2116" s="73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3"/>
      <c r="B2117" s="73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3"/>
      <c r="B2118" s="73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3"/>
      <c r="B2119" s="73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3"/>
      <c r="B2120" s="73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3"/>
      <c r="B2121" s="73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3"/>
      <c r="B2122" s="73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3"/>
      <c r="B2123" s="73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3"/>
      <c r="B2124" s="73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3"/>
      <c r="B2125" s="73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3"/>
      <c r="B2126" s="73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3"/>
      <c r="B2127" s="73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3"/>
      <c r="B2128" s="73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3"/>
      <c r="B2129" s="73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3"/>
      <c r="B2130" s="73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3"/>
      <c r="B2131" s="73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3"/>
      <c r="B2132" s="73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3"/>
      <c r="B2133" s="73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3"/>
      <c r="B2134" s="73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3"/>
      <c r="B2135" s="73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3"/>
      <c r="B2136" s="73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3"/>
      <c r="B2137" s="73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3"/>
      <c r="B2138" s="73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3"/>
      <c r="B2139" s="73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3"/>
      <c r="B2140" s="73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3"/>
      <c r="B2141" s="73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3"/>
      <c r="B2142" s="73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3"/>
      <c r="B2143" s="73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3"/>
      <c r="B2144" s="73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3"/>
      <c r="B2145" s="73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3"/>
      <c r="B2146" s="73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3"/>
      <c r="B2147" s="73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3"/>
      <c r="B2148" s="73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3"/>
      <c r="B2149" s="73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3"/>
      <c r="B2150" s="73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3"/>
      <c r="B2151" s="73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3"/>
      <c r="B2152" s="73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3"/>
      <c r="B2153" s="73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3"/>
      <c r="B2154" s="73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3"/>
      <c r="B2155" s="73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3"/>
      <c r="B2156" s="73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3"/>
      <c r="B2157" s="73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3"/>
      <c r="B2158" s="73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3"/>
      <c r="B2159" s="73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3"/>
      <c r="B2160" s="73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3"/>
      <c r="B2161" s="73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3"/>
      <c r="B2162" s="73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3"/>
      <c r="B2163" s="73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3"/>
      <c r="B2164" s="73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3"/>
      <c r="B2165" s="73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3"/>
      <c r="B2166" s="73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3"/>
      <c r="B2167" s="73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3"/>
      <c r="B2168" s="73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3"/>
      <c r="B2169" s="73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3"/>
      <c r="B2170" s="73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3"/>
      <c r="B2171" s="73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3"/>
      <c r="B2172" s="73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3"/>
      <c r="B2173" s="73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3"/>
      <c r="B2174" s="73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3"/>
      <c r="B2175" s="73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3"/>
      <c r="B2176" s="73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3"/>
      <c r="B2177" s="73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3"/>
      <c r="B2178" s="73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3"/>
      <c r="B2179" s="73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3"/>
      <c r="B2180" s="73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3"/>
      <c r="B2181" s="73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3"/>
      <c r="B2182" s="73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3"/>
      <c r="B2183" s="73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3"/>
      <c r="B2184" s="73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3"/>
      <c r="B2185" s="73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3"/>
      <c r="B2186" s="73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3"/>
      <c r="B2187" s="73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3"/>
      <c r="B2188" s="73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3"/>
      <c r="B2189" s="73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3"/>
      <c r="B2190" s="73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3"/>
      <c r="B2191" s="73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3"/>
      <c r="B2192" s="73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3"/>
      <c r="B2193" s="73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3"/>
      <c r="B2194" s="73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3"/>
      <c r="B2195" s="73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3"/>
      <c r="B2196" s="73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3"/>
      <c r="B2197" s="73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3"/>
      <c r="B2198" s="73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3"/>
      <c r="B2199" s="73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3"/>
      <c r="B2200" s="73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3"/>
      <c r="B2201" s="73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3"/>
      <c r="B2202" s="73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3"/>
      <c r="B2203" s="73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</row>
    <row r="2204" spans="1:149" x14ac:dyDescent="0.15">
      <c r="A2204" s="43"/>
      <c r="B2204" s="73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</row>
    <row r="2205" spans="1:149" x14ac:dyDescent="0.15">
      <c r="A2205" s="43"/>
      <c r="B2205" s="73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3"/>
      <c r="B2206" s="73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3"/>
      <c r="B2207" s="73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3"/>
      <c r="B2208" s="73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3"/>
      <c r="B2209" s="73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3"/>
      <c r="B2210" s="73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3"/>
      <c r="B2211" s="73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3"/>
      <c r="B2212" s="73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3"/>
      <c r="B2213" s="73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3"/>
      <c r="B2214" s="73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3"/>
      <c r="B2215" s="73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3"/>
      <c r="B2216" s="73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3"/>
      <c r="B2217" s="73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3"/>
      <c r="B2218" s="73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3"/>
      <c r="B2219" s="73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3"/>
      <c r="B2220" s="73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3"/>
      <c r="B2221" s="73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3"/>
      <c r="B2222" s="73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3"/>
      <c r="B2223" s="73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3"/>
      <c r="B2224" s="73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3"/>
      <c r="B2225" s="73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3"/>
      <c r="B2226" s="73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3"/>
      <c r="B2227" s="73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3"/>
      <c r="B2228" s="73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3"/>
      <c r="B2229" s="73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3"/>
      <c r="B2230" s="73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3"/>
      <c r="B2231" s="73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3"/>
      <c r="B2232" s="73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3"/>
      <c r="B2233" s="73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3"/>
      <c r="B2234" s="73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3"/>
      <c r="B2235" s="73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3"/>
      <c r="B2236" s="73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3"/>
      <c r="B2237" s="73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3"/>
      <c r="B2238" s="73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3"/>
      <c r="B2239" s="73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3"/>
      <c r="B2240" s="73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3"/>
      <c r="B2241" s="73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3"/>
      <c r="B2242" s="73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3"/>
      <c r="B2243" s="73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3"/>
      <c r="B2244" s="73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3"/>
      <c r="B2245" s="73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3"/>
      <c r="B2246" s="73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3"/>
      <c r="B2247" s="73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3"/>
      <c r="B2248" s="73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3"/>
      <c r="B2249" s="73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3"/>
      <c r="B2250" s="73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3"/>
      <c r="B2251" s="73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3"/>
      <c r="B2252" s="73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3"/>
      <c r="B2253" s="73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3"/>
      <c r="B2254" s="73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3"/>
      <c r="B2255" s="73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3"/>
      <c r="B2256" s="73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3"/>
      <c r="B2257" s="73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3"/>
      <c r="B2258" s="73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3"/>
      <c r="B2259" s="73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3"/>
      <c r="B2260" s="73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3"/>
      <c r="B2261" s="73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3"/>
      <c r="B2262" s="73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3"/>
      <c r="B2263" s="73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3"/>
      <c r="B2264" s="73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3"/>
      <c r="B2265" s="73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3"/>
      <c r="B2266" s="73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3"/>
      <c r="B2267" s="73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3"/>
      <c r="B2268" s="73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3"/>
      <c r="B2269" s="73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3"/>
      <c r="B2270" s="73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3"/>
      <c r="B2271" s="73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3"/>
      <c r="B2272" s="73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3"/>
      <c r="B2273" s="73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3"/>
      <c r="B2274" s="73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3"/>
      <c r="B2275" s="73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3"/>
      <c r="B2276" s="73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3"/>
      <c r="B2277" s="73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3"/>
      <c r="B2278" s="73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3"/>
      <c r="B2279" s="73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3"/>
      <c r="B2280" s="73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3"/>
      <c r="B2281" s="73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3"/>
      <c r="B2282" s="73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3"/>
      <c r="B2283" s="73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3"/>
      <c r="B2284" s="73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3"/>
      <c r="B2285" s="73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3"/>
      <c r="B2286" s="73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3"/>
      <c r="B2287" s="73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3"/>
      <c r="B2288" s="73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3"/>
      <c r="B2289" s="73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3"/>
      <c r="B2290" s="73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3"/>
      <c r="B2291" s="73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3"/>
      <c r="B2292" s="73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3"/>
      <c r="B2293" s="73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3"/>
      <c r="B2294" s="73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3"/>
      <c r="B2295" s="73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3"/>
      <c r="B2296" s="73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3"/>
      <c r="B2297" s="73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3"/>
      <c r="B2298" s="73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3"/>
      <c r="B2299" s="73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3"/>
      <c r="B2300" s="73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3"/>
      <c r="B2301" s="73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3"/>
      <c r="B2302" s="73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3"/>
      <c r="B2303" s="73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3"/>
      <c r="B2304" s="73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3"/>
      <c r="B2305" s="73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3"/>
      <c r="B2306" s="73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3"/>
      <c r="B2307" s="73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3"/>
      <c r="B2308" s="73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3"/>
      <c r="B2309" s="73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3"/>
      <c r="B2310" s="73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3"/>
      <c r="B2311" s="73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3"/>
      <c r="B2312" s="73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3"/>
      <c r="B2313" s="73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3"/>
      <c r="B2314" s="73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3"/>
      <c r="B2315" s="73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3"/>
      <c r="B2316" s="73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3"/>
      <c r="B2317" s="73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3"/>
      <c r="B2318" s="73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3"/>
      <c r="B2319" s="73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3"/>
      <c r="B2320" s="73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3"/>
      <c r="B2321" s="73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3"/>
      <c r="B2322" s="73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3"/>
      <c r="B2323" s="73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3"/>
      <c r="B2324" s="73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3"/>
      <c r="B2325" s="73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3"/>
      <c r="B2326" s="73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3"/>
      <c r="B2327" s="73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3"/>
      <c r="B2328" s="73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3"/>
      <c r="B2329" s="73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3"/>
      <c r="B2330" s="73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3"/>
      <c r="B2331" s="73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3"/>
      <c r="B2332" s="73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3"/>
      <c r="B2333" s="73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3"/>
      <c r="B2334" s="73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3"/>
      <c r="B2335" s="73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3"/>
      <c r="B2336" s="73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3"/>
      <c r="B2337" s="73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3"/>
      <c r="B2338" s="73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3"/>
      <c r="B2339" s="73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3"/>
      <c r="B2340" s="73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3"/>
      <c r="B2341" s="73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3"/>
      <c r="B2342" s="73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3"/>
      <c r="B2343" s="73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3"/>
      <c r="B2344" s="73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3"/>
      <c r="B2345" s="73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3"/>
      <c r="B2346" s="73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3"/>
      <c r="B2347" s="73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3"/>
      <c r="B2348" s="73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3"/>
      <c r="B2349" s="73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3"/>
      <c r="B2350" s="73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3"/>
      <c r="B2351" s="73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3"/>
      <c r="B2352" s="73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3"/>
      <c r="B2353" s="73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3"/>
      <c r="B2354" s="73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3"/>
      <c r="B2355" s="73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3"/>
      <c r="B2356" s="73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3"/>
      <c r="B2357" s="73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3"/>
      <c r="B2358" s="73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3"/>
      <c r="B2359" s="73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3"/>
      <c r="B2360" s="73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3"/>
      <c r="B2361" s="73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3"/>
      <c r="B2362" s="73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3"/>
      <c r="B2363" s="73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3"/>
      <c r="B2364" s="73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3"/>
      <c r="B2365" s="73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3"/>
      <c r="B2366" s="73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3"/>
      <c r="B2367" s="73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3"/>
      <c r="B2368" s="73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3"/>
      <c r="B2369" s="73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3"/>
      <c r="B2370" s="73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3"/>
      <c r="B2371" s="73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3"/>
      <c r="B2372" s="73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3"/>
      <c r="B2373" s="73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3"/>
      <c r="B2374" s="73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3"/>
      <c r="B2375" s="73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3"/>
      <c r="B2376" s="73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3"/>
      <c r="B2377" s="73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3"/>
      <c r="B2378" s="73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3"/>
      <c r="B2379" s="73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3"/>
      <c r="B2380" s="73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3"/>
      <c r="B2381" s="73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3"/>
      <c r="B2382" s="73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3"/>
      <c r="B2383" s="73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3"/>
      <c r="B2384" s="73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3"/>
      <c r="B2385" s="73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</row>
    <row r="2386" spans="1:149" x14ac:dyDescent="0.15">
      <c r="A2386" s="43"/>
      <c r="B2386" s="73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</row>
    <row r="2387" spans="1:149" x14ac:dyDescent="0.15">
      <c r="A2387" s="43"/>
      <c r="B2387" s="73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</row>
    <row r="2388" spans="1:149" x14ac:dyDescent="0.15">
      <c r="A2388" s="43"/>
      <c r="B2388" s="73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3"/>
      <c r="B2389" s="73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3"/>
      <c r="B2390" s="73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3"/>
      <c r="B2391" s="73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3"/>
      <c r="B2392" s="73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3"/>
      <c r="B2393" s="73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3"/>
      <c r="B2394" s="73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3"/>
      <c r="B2395" s="73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3"/>
      <c r="B2396" s="73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3"/>
      <c r="B2397" s="73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3"/>
      <c r="B2398" s="73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3"/>
      <c r="B2399" s="73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3"/>
      <c r="B2400" s="73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3"/>
      <c r="B2401" s="73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3"/>
      <c r="B2402" s="73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3"/>
      <c r="B2403" s="73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3"/>
      <c r="B2404" s="73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3"/>
      <c r="B2405" s="73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3"/>
      <c r="B2406" s="73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3"/>
      <c r="B2407" s="73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3"/>
      <c r="B2408" s="73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3"/>
      <c r="B2409" s="73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3"/>
      <c r="B2410" s="73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3"/>
      <c r="B2411" s="73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3"/>
      <c r="B2412" s="73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3"/>
      <c r="B2413" s="73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3"/>
      <c r="B2414" s="73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3"/>
      <c r="B2415" s="73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3"/>
      <c r="B2416" s="73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3"/>
      <c r="B2417" s="73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3"/>
      <c r="B2418" s="73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3"/>
      <c r="B2419" s="73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3"/>
      <c r="B2420" s="73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3"/>
      <c r="B2421" s="73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3"/>
      <c r="B2422" s="73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3"/>
      <c r="B2423" s="73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3"/>
      <c r="B2424" s="73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3"/>
      <c r="B2425" s="73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3"/>
      <c r="B2426" s="73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3"/>
      <c r="B2427" s="73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3"/>
      <c r="B2428" s="73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3"/>
      <c r="B2429" s="73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3"/>
      <c r="B2430" s="73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3"/>
      <c r="B2431" s="73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3"/>
      <c r="B2432" s="73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3"/>
      <c r="B2433" s="73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3"/>
      <c r="B2434" s="73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3"/>
      <c r="B2435" s="73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3"/>
      <c r="B2436" s="73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3"/>
      <c r="B2437" s="73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3"/>
      <c r="B2438" s="73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3"/>
      <c r="B2439" s="73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3"/>
      <c r="B2440" s="73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3"/>
      <c r="B2441" s="73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3"/>
      <c r="B2442" s="73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3"/>
      <c r="B2443" s="73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3"/>
      <c r="B2444" s="73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3"/>
      <c r="B2445" s="73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3"/>
      <c r="B2446" s="73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3"/>
      <c r="B2447" s="73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3"/>
      <c r="B2448" s="73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3"/>
      <c r="B2449" s="73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3"/>
      <c r="B2450" s="73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3"/>
      <c r="B2451" s="73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3"/>
      <c r="B2452" s="73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3"/>
      <c r="B2453" s="73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3"/>
      <c r="B2454" s="73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3"/>
      <c r="B2455" s="73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3"/>
      <c r="B2456" s="73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3"/>
      <c r="B2457" s="73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3"/>
      <c r="B2458" s="73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3"/>
      <c r="B2459" s="73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3"/>
      <c r="B2460" s="73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3"/>
      <c r="B2461" s="73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3"/>
      <c r="B2462" s="73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3"/>
      <c r="B2463" s="73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3"/>
      <c r="B2464" s="73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3"/>
      <c r="B2465" s="73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3"/>
      <c r="B2466" s="73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3"/>
      <c r="B2467" s="73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3"/>
      <c r="B2468" s="73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3"/>
      <c r="B2469" s="73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3"/>
      <c r="B2470" s="73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3"/>
      <c r="B2471" s="73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3"/>
      <c r="B2472" s="73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3"/>
      <c r="B2473" s="73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3"/>
      <c r="B2474" s="73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3"/>
      <c r="B2475" s="73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3"/>
      <c r="B2476" s="73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3"/>
      <c r="B2477" s="73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3"/>
      <c r="B2478" s="73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3"/>
      <c r="B2479" s="73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3"/>
      <c r="B2480" s="73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3"/>
      <c r="B2481" s="73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3"/>
      <c r="B2482" s="73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3"/>
      <c r="B2483" s="73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3"/>
      <c r="B2484" s="73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3"/>
      <c r="B2485" s="73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3"/>
      <c r="B2486" s="73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3"/>
      <c r="B2487" s="73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3"/>
      <c r="B2488" s="73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3"/>
      <c r="B2489" s="73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3"/>
      <c r="B2490" s="73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3"/>
      <c r="B2491" s="73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3"/>
      <c r="B2492" s="73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3"/>
      <c r="B2493" s="73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3"/>
      <c r="B2494" s="73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3"/>
      <c r="B2495" s="73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3"/>
      <c r="B2496" s="73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3"/>
      <c r="B2497" s="73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3"/>
      <c r="B2498" s="73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3"/>
      <c r="B2499" s="73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3"/>
      <c r="B2500" s="73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3"/>
      <c r="B2501" s="73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3"/>
      <c r="B2502" s="73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3"/>
      <c r="B2503" s="73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3"/>
      <c r="B2504" s="73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3"/>
      <c r="B2505" s="73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3"/>
      <c r="B2506" s="73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3"/>
      <c r="B2507" s="73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3"/>
      <c r="B2508" s="73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3"/>
      <c r="B2509" s="73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3"/>
      <c r="B2510" s="73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3"/>
      <c r="B2511" s="73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3"/>
      <c r="B2512" s="73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3"/>
      <c r="B2513" s="73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3"/>
      <c r="B2514" s="73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3"/>
      <c r="B2515" s="73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3"/>
      <c r="B2516" s="73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3"/>
      <c r="B2517" s="73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3"/>
      <c r="B2518" s="73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3"/>
      <c r="B2519" s="73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3"/>
      <c r="B2520" s="73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3"/>
      <c r="B2521" s="73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3"/>
      <c r="B2522" s="73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3"/>
      <c r="B2523" s="73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3"/>
      <c r="B2524" s="73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3"/>
      <c r="B2525" s="73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3"/>
      <c r="B2526" s="73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3"/>
      <c r="B2527" s="73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3"/>
      <c r="B2528" s="73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3"/>
      <c r="B2529" s="73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3"/>
      <c r="B2530" s="73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3"/>
      <c r="B2531" s="73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3"/>
      <c r="B2532" s="73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3"/>
      <c r="B2533" s="73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3"/>
      <c r="B2534" s="73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3"/>
      <c r="B2535" s="73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3"/>
      <c r="B2536" s="73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3"/>
      <c r="B2537" s="73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3"/>
      <c r="B2538" s="73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3"/>
      <c r="B2539" s="73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3"/>
      <c r="B2540" s="73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3"/>
      <c r="B2541" s="73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3"/>
      <c r="B2542" s="73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3"/>
      <c r="B2543" s="73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3"/>
      <c r="B2544" s="73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3"/>
      <c r="B2545" s="73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3"/>
      <c r="B2546" s="73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3"/>
      <c r="B2547" s="73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3"/>
      <c r="B2548" s="73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3"/>
      <c r="B2549" s="73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3"/>
      <c r="B2550" s="73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3"/>
      <c r="B2551" s="73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3"/>
      <c r="B2552" s="73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3"/>
      <c r="B2553" s="73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3"/>
      <c r="B2554" s="73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3"/>
      <c r="B2555" s="73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3"/>
      <c r="B2556" s="73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3"/>
      <c r="B2557" s="73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3"/>
      <c r="B2558" s="73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3"/>
      <c r="B2559" s="73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3"/>
      <c r="B2560" s="73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3"/>
      <c r="B2561" s="73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3"/>
      <c r="B2562" s="73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3"/>
      <c r="B2563" s="73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3"/>
      <c r="B2564" s="73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3"/>
      <c r="B2565" s="73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3"/>
      <c r="B2566" s="73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3"/>
      <c r="B2567" s="73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3"/>
      <c r="B2568" s="73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</row>
    <row r="2569" spans="1:149" x14ac:dyDescent="0.15">
      <c r="A2569" s="43"/>
      <c r="B2569" s="73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</row>
    <row r="2570" spans="1:149" x14ac:dyDescent="0.15">
      <c r="A2570" s="43"/>
      <c r="B2570" s="73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3"/>
      <c r="B2571" s="73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3"/>
      <c r="B2572" s="73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3"/>
      <c r="B2573" s="73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3"/>
      <c r="B2574" s="73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3"/>
      <c r="B2575" s="73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3"/>
      <c r="B2576" s="73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3"/>
      <c r="B2577" s="73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3"/>
      <c r="B2578" s="73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3"/>
      <c r="B2579" s="73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3"/>
      <c r="B2580" s="73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3"/>
      <c r="B2581" s="73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3"/>
      <c r="B2582" s="73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3"/>
      <c r="B2583" s="73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3"/>
      <c r="B2584" s="73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3"/>
      <c r="B2585" s="73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3"/>
      <c r="B2586" s="73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3"/>
      <c r="B2587" s="73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3"/>
      <c r="B2588" s="73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3"/>
      <c r="B2589" s="73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3"/>
      <c r="B2590" s="73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3"/>
      <c r="B2591" s="73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3"/>
      <c r="B2592" s="73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3"/>
      <c r="B2593" s="73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3"/>
      <c r="B2594" s="73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3"/>
      <c r="B2595" s="73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3"/>
      <c r="B2596" s="73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3"/>
      <c r="B2597" s="73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3"/>
      <c r="B2598" s="73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3"/>
      <c r="B2599" s="73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3"/>
      <c r="B2600" s="73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3"/>
      <c r="B2601" s="73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3"/>
      <c r="B2602" s="73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3"/>
      <c r="B2603" s="73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3"/>
      <c r="B2604" s="73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3"/>
      <c r="B2605" s="73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3"/>
      <c r="B2606" s="73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3"/>
      <c r="B2607" s="73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3"/>
      <c r="B2608" s="73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3"/>
      <c r="B2609" s="73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3"/>
      <c r="B2610" s="73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3"/>
      <c r="B2611" s="73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3"/>
      <c r="B2612" s="73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3"/>
      <c r="B2613" s="73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3"/>
      <c r="B2614" s="73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3"/>
      <c r="B2615" s="73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3"/>
      <c r="B2616" s="73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3"/>
      <c r="B2617" s="73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3"/>
      <c r="B2618" s="73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3"/>
      <c r="B2619" s="73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3"/>
      <c r="B2620" s="73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3"/>
      <c r="B2621" s="73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3"/>
      <c r="B2622" s="73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3"/>
      <c r="B2623" s="73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3"/>
      <c r="B2624" s="73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3"/>
      <c r="B2625" s="73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3"/>
      <c r="B2626" s="73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3"/>
      <c r="B2627" s="73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3"/>
      <c r="B2628" s="73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3"/>
      <c r="B2629" s="73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3"/>
      <c r="B2630" s="73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3"/>
      <c r="B2631" s="73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3"/>
      <c r="B2632" s="73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3"/>
      <c r="B2633" s="73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3"/>
      <c r="B2634" s="73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3"/>
      <c r="B2635" s="73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3"/>
      <c r="B2636" s="73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3"/>
      <c r="B2637" s="73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3"/>
      <c r="B2638" s="73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3"/>
      <c r="B2639" s="73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3"/>
      <c r="B2640" s="73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3"/>
      <c r="B2641" s="73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3"/>
      <c r="B2642" s="73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3"/>
      <c r="B2643" s="73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3"/>
      <c r="B2644" s="73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3"/>
      <c r="B2645" s="73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3"/>
      <c r="B2646" s="73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3"/>
      <c r="B2647" s="73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3"/>
      <c r="B2648" s="73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3"/>
      <c r="B2649" s="73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3"/>
      <c r="B2650" s="73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3"/>
      <c r="B2651" s="73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3"/>
      <c r="B2652" s="73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3"/>
      <c r="B2653" s="73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3"/>
      <c r="B2654" s="73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3"/>
      <c r="B2655" s="73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3"/>
      <c r="B2656" s="73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3"/>
      <c r="B2657" s="73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3"/>
      <c r="B2658" s="73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3"/>
      <c r="B2659" s="73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3"/>
      <c r="B2660" s="73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3"/>
      <c r="B2661" s="73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3"/>
      <c r="B2662" s="73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3"/>
      <c r="B2663" s="73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3"/>
      <c r="B2664" s="73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3"/>
      <c r="B2665" s="73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3"/>
      <c r="B2666" s="73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3"/>
      <c r="B2667" s="73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3"/>
      <c r="B2668" s="73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3"/>
      <c r="B2669" s="73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3"/>
      <c r="B2670" s="73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3"/>
      <c r="B2671" s="73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3"/>
      <c r="B2672" s="73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3"/>
      <c r="B2673" s="73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3"/>
      <c r="B2674" s="73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3"/>
      <c r="B2675" s="73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3"/>
      <c r="B2676" s="73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3"/>
      <c r="B2677" s="73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3"/>
      <c r="B2678" s="73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3"/>
      <c r="B2679" s="73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3"/>
      <c r="B2680" s="73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3"/>
      <c r="B2681" s="73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3"/>
      <c r="B2682" s="73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3"/>
      <c r="B2683" s="73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3"/>
      <c r="B2684" s="73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3"/>
      <c r="B2685" s="73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3"/>
      <c r="B2686" s="73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3"/>
      <c r="B2687" s="73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3"/>
      <c r="B2688" s="73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3"/>
      <c r="B2689" s="73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3"/>
      <c r="B2690" s="73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3"/>
      <c r="B2691" s="73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3"/>
      <c r="B2692" s="73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3"/>
      <c r="B2693" s="73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3"/>
      <c r="B2694" s="73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3"/>
      <c r="B2695" s="73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3"/>
      <c r="B2696" s="73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3"/>
      <c r="B2697" s="73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3"/>
      <c r="B2698" s="73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3"/>
      <c r="B2699" s="73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3"/>
      <c r="B2700" s="73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3"/>
      <c r="B2701" s="73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3"/>
      <c r="B2702" s="73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3"/>
      <c r="B2703" s="73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3"/>
      <c r="B2704" s="73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3"/>
      <c r="B2705" s="73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3"/>
      <c r="B2706" s="73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3"/>
      <c r="B2707" s="73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3"/>
      <c r="B2708" s="73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3"/>
      <c r="B2709" s="73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3"/>
      <c r="B2710" s="73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3"/>
      <c r="B2711" s="73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3"/>
      <c r="B2712" s="73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3"/>
      <c r="B2713" s="73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3"/>
      <c r="B2714" s="73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3"/>
      <c r="B2715" s="73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3"/>
      <c r="B2716" s="73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3"/>
      <c r="B2717" s="73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3"/>
      <c r="B2718" s="73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3"/>
      <c r="B2719" s="73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3"/>
      <c r="B2720" s="73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3"/>
      <c r="B2721" s="73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3"/>
      <c r="B2722" s="73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3"/>
      <c r="B2723" s="73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3"/>
      <c r="B2724" s="73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3"/>
      <c r="B2725" s="73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3"/>
      <c r="B2726" s="73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3"/>
      <c r="B2727" s="73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3"/>
      <c r="B2728" s="73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3"/>
      <c r="B2729" s="73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3"/>
      <c r="B2730" s="73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3"/>
      <c r="B2731" s="73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3"/>
      <c r="B2732" s="73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3"/>
      <c r="B2733" s="73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3"/>
      <c r="B2734" s="73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3"/>
      <c r="B2735" s="73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3"/>
      <c r="B2736" s="73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3"/>
      <c r="B2737" s="73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3"/>
      <c r="B2738" s="73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3"/>
      <c r="B2739" s="73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3"/>
      <c r="B2740" s="73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3"/>
      <c r="B2741" s="73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3"/>
      <c r="B2742" s="73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3"/>
      <c r="B2743" s="73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3"/>
      <c r="B2744" s="73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3"/>
      <c r="B2745" s="73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3"/>
      <c r="B2746" s="73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3"/>
      <c r="B2747" s="73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3"/>
      <c r="B2748" s="73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3"/>
      <c r="B2749" s="73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3"/>
      <c r="B2750" s="73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</row>
    <row r="2751" spans="1:149" x14ac:dyDescent="0.15">
      <c r="A2751" s="43"/>
      <c r="B2751" s="73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</row>
    <row r="2752" spans="1:149" x14ac:dyDescent="0.15">
      <c r="A2752" s="43"/>
      <c r="B2752" s="73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3"/>
      <c r="B2753" s="73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3"/>
      <c r="B2754" s="73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</row>
    <row r="2755" spans="1:149" x14ac:dyDescent="0.15">
      <c r="A2755" s="43"/>
      <c r="B2755" s="73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3"/>
      <c r="B2756" s="73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3"/>
      <c r="B2757" s="73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3"/>
      <c r="B2758" s="73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3"/>
      <c r="B2759" s="73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3"/>
      <c r="B2760" s="73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3"/>
      <c r="B2761" s="73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3"/>
      <c r="B2762" s="73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3"/>
      <c r="B2763" s="73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3"/>
      <c r="B2764" s="73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3"/>
      <c r="B2765" s="73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3"/>
      <c r="B2766" s="73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3"/>
      <c r="B2767" s="73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3"/>
      <c r="B2768" s="73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3"/>
      <c r="B2769" s="73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3"/>
      <c r="B2770" s="73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3"/>
      <c r="B2771" s="73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3"/>
      <c r="B2772" s="73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3"/>
      <c r="B2773" s="73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3"/>
      <c r="B2774" s="73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3"/>
      <c r="B2775" s="73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3"/>
      <c r="B2776" s="73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3"/>
      <c r="B2777" s="73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3"/>
      <c r="B2778" s="73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3"/>
      <c r="B2779" s="73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3"/>
      <c r="B2780" s="73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3"/>
      <c r="B2781" s="73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3"/>
      <c r="B2782" s="73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3"/>
      <c r="B2783" s="73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3"/>
      <c r="B2784" s="73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3"/>
      <c r="B2785" s="73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3"/>
      <c r="B2786" s="73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3"/>
      <c r="B2787" s="73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3"/>
      <c r="B2788" s="73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3"/>
      <c r="B2789" s="73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3"/>
      <c r="B2790" s="73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3"/>
      <c r="B2791" s="73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3"/>
      <c r="B2792" s="73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3"/>
      <c r="B2793" s="73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3"/>
      <c r="B2794" s="73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3"/>
      <c r="B2795" s="73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3"/>
      <c r="B2796" s="73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3"/>
      <c r="B2797" s="73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3"/>
      <c r="B2798" s="73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3"/>
      <c r="B2799" s="73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3"/>
      <c r="B2800" s="73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3"/>
      <c r="B2801" s="73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3"/>
      <c r="B2802" s="73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3"/>
      <c r="B2803" s="73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3"/>
      <c r="B2804" s="73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3"/>
      <c r="B2805" s="73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3"/>
      <c r="B2806" s="73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3"/>
      <c r="B2807" s="73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3"/>
      <c r="B2808" s="73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3"/>
      <c r="B2809" s="73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3"/>
      <c r="B2810" s="73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3"/>
      <c r="B2811" s="73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3"/>
      <c r="B2812" s="73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3"/>
      <c r="B2813" s="73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3"/>
      <c r="B2814" s="73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3"/>
      <c r="B2815" s="73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3"/>
      <c r="B2816" s="73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3"/>
      <c r="B2817" s="73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3"/>
      <c r="B2818" s="73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3"/>
      <c r="B2819" s="73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3"/>
      <c r="B2820" s="73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3"/>
      <c r="B2821" s="73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3"/>
      <c r="B2822" s="73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3"/>
      <c r="B2823" s="73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3"/>
      <c r="B2824" s="73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3"/>
      <c r="B2825" s="73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3"/>
      <c r="B2826" s="73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3"/>
      <c r="B2827" s="73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3"/>
      <c r="B2828" s="73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3"/>
      <c r="B2829" s="73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3"/>
      <c r="B2830" s="73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3"/>
      <c r="B2831" s="73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3"/>
      <c r="B2832" s="73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3"/>
      <c r="B2833" s="73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3"/>
      <c r="B2834" s="73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3"/>
      <c r="B2835" s="73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3"/>
      <c r="B2836" s="73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3"/>
      <c r="B2837" s="73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3"/>
      <c r="B2838" s="73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3"/>
      <c r="B2839" s="73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3"/>
      <c r="B2840" s="73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3"/>
      <c r="B2841" s="73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3"/>
      <c r="B2842" s="73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3"/>
      <c r="B2843" s="73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3"/>
      <c r="B2844" s="73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3"/>
      <c r="B2845" s="73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3"/>
      <c r="B2846" s="73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3"/>
      <c r="B2847" s="73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3"/>
      <c r="B2848" s="73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3"/>
      <c r="B2849" s="73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3"/>
      <c r="B2850" s="73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3"/>
      <c r="B2851" s="73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3"/>
      <c r="B2852" s="73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3"/>
      <c r="B2853" s="73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3"/>
      <c r="B2854" s="73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3"/>
      <c r="B2855" s="73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3"/>
      <c r="B2856" s="73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3"/>
      <c r="B2857" s="73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3"/>
      <c r="B2858" s="73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3"/>
      <c r="B2859" s="73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3"/>
      <c r="B2860" s="73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3"/>
      <c r="B2861" s="73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3"/>
      <c r="B2862" s="73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3"/>
      <c r="B2863" s="73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3"/>
      <c r="B2864" s="73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3"/>
      <c r="B2865" s="73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3"/>
      <c r="B2866" s="73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3"/>
      <c r="B2867" s="73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3"/>
      <c r="B2868" s="73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3"/>
      <c r="B2869" s="73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3"/>
      <c r="B2870" s="73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3"/>
      <c r="B2871" s="73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3"/>
      <c r="B2872" s="73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3"/>
      <c r="B2873" s="73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3"/>
      <c r="B2874" s="73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3"/>
      <c r="B2875" s="73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3"/>
      <c r="B2876" s="73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3"/>
      <c r="B2877" s="73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3"/>
      <c r="B2878" s="73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3"/>
      <c r="B2879" s="73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3"/>
      <c r="B2880" s="73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3"/>
      <c r="B2881" s="73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3"/>
      <c r="B2882" s="73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3"/>
      <c r="B2883" s="73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3"/>
      <c r="B2884" s="73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3"/>
      <c r="B2885" s="73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3"/>
      <c r="B2886" s="73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3"/>
      <c r="B2887" s="73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3"/>
      <c r="B2888" s="73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3"/>
      <c r="B2889" s="73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3"/>
      <c r="B2890" s="73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3"/>
      <c r="B2891" s="73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3"/>
      <c r="B2892" s="73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3"/>
      <c r="B2893" s="73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3"/>
      <c r="B2894" s="73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3"/>
      <c r="B2895" s="73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3"/>
      <c r="B2896" s="73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3"/>
      <c r="B2897" s="73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3"/>
      <c r="B2898" s="73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3"/>
      <c r="B2899" s="73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3"/>
      <c r="B2900" s="73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3"/>
      <c r="B2901" s="73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3"/>
      <c r="B2902" s="73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3"/>
      <c r="B2903" s="73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3"/>
      <c r="B2904" s="73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3"/>
      <c r="B2905" s="73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3"/>
      <c r="B2906" s="73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3"/>
      <c r="B2907" s="73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3"/>
      <c r="B2908" s="73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3"/>
      <c r="B2909" s="73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3"/>
      <c r="B2910" s="73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3"/>
      <c r="B2911" s="73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3"/>
      <c r="B2912" s="73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3"/>
      <c r="B2913" s="73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3"/>
      <c r="B2914" s="73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3"/>
      <c r="B2915" s="73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3"/>
      <c r="B2916" s="73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3"/>
      <c r="B2917" s="73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3"/>
      <c r="B2918" s="73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3"/>
      <c r="B2919" s="73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3"/>
      <c r="B2920" s="73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3"/>
      <c r="B2921" s="73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3"/>
      <c r="B2922" s="73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3"/>
      <c r="B2923" s="73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3"/>
      <c r="B2924" s="73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3"/>
      <c r="B2925" s="73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3"/>
      <c r="B2926" s="73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3"/>
      <c r="B2927" s="73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3"/>
      <c r="B2928" s="73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3"/>
      <c r="B2929" s="73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3"/>
      <c r="B2930" s="73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3"/>
      <c r="B2931" s="73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3"/>
      <c r="B2932" s="73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3"/>
      <c r="B2933" s="73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3"/>
      <c r="B2934" s="73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</row>
    <row r="2935" spans="1:149" x14ac:dyDescent="0.15">
      <c r="A2935" s="43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3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</row>
    <row r="2937" spans="1:149" x14ac:dyDescent="0.15">
      <c r="A2937" s="43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3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3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3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3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3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3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3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3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3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3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3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3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3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3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3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3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3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3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3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3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3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3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3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3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3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3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3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3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3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3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3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3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3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3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3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3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3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3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3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3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3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3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3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3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3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3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3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3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3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3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3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3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3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3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3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3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3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3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3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3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3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3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3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3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3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3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3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3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3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3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3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3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3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3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3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3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3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3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3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3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3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3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3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3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3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3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3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3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3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3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3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3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3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3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3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3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3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3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3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3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3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3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3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3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3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3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3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3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3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3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3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3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3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3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3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3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3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3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3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3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3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3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3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3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3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3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3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3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3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3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3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3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3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3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3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3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3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3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3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3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3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3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3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3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3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3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3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3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3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3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3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3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3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3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3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3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3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3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3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3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3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3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3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3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3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3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3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3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3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3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3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3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3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3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3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3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3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3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3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</row>
    <row r="3117" spans="1:149" x14ac:dyDescent="0.15">
      <c r="A3117" s="43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3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</row>
    <row r="3119" spans="1:149" x14ac:dyDescent="0.15">
      <c r="A3119" s="43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3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3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3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3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3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3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3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3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3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3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3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3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3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3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3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3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3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3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3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3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3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3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3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3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3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3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3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3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3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3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3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3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3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3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3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3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3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3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3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3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3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3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3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3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3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3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3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3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3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3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3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3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3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3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3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3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3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3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3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3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3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3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3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3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3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3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3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3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3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3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3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3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3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3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3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3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3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3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3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3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3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3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3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3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3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3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3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3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3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3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3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3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3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3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3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3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3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3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3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3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3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3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3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3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3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3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3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3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3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3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3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3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3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3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3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3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3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3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3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3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3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3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3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3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3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3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3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3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3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3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3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3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3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3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3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3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3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3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3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3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3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3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3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3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3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3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3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3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3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3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3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3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3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3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3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3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3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3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3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3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3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3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3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3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3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3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3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3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3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3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3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3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3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3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3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3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3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3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3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3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3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</row>
    <row r="3301" spans="1:149" x14ac:dyDescent="0.15">
      <c r="A3301" s="43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3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</row>
    <row r="3303" spans="1:149" x14ac:dyDescent="0.15">
      <c r="A3303" s="43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3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3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3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3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3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3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3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3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3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3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3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3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3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3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3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3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3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3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3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3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3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3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3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3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3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3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3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3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3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3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3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3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3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3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3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3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3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3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3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3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3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3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3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3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3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3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3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3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3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3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3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3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3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3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3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3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3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3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3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3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3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3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3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3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3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3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3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3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3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3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3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3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3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3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3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3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3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3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3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3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3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3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3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3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3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3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3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3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3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3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3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3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3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3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3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3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3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3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3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3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3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3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3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3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3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3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3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3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3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3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3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3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3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3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3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3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3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3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3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3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3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3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3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3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3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3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3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3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3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3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3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3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3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3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3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3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3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3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3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3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3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3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3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3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3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3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3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3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3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3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3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3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3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3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3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3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3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3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3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3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3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3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3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3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3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3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3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3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3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3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3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3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3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3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3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3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3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3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</row>
    <row r="3482" spans="1:149" x14ac:dyDescent="0.15">
      <c r="A3482" s="43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3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</row>
    <row r="3484" spans="1:149" x14ac:dyDescent="0.15">
      <c r="A3484" s="43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3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3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3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3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3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3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3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3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3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3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3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3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3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3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3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3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3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3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3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3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3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3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3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3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3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3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3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3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3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3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3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3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3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3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3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3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3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3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3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3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3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3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3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3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3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3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3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3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3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3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3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3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3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3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3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3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3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3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3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3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3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3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3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3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3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3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3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3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3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3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3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3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3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3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3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3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3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3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3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3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3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3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3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3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3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3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3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3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3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3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3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3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3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3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3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3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3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3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3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3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3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3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3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3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3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3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3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3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3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3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3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3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3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3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3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3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3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3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3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3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3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3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3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3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3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3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3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3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3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3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3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3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3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3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3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3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3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3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3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3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3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3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3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3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3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3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3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3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3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3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3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3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3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3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3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3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3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3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3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3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3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3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3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3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3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3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3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3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3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3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3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3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3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3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3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3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3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3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3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3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</row>
    <row r="3665" spans="1:149" x14ac:dyDescent="0.15">
      <c r="A3665" s="43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3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</row>
    <row r="3667" spans="1:149" x14ac:dyDescent="0.15">
      <c r="A3667" s="43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3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3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3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3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3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3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3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3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3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3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3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3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3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3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3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3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3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3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3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3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3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3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3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3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3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3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3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3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3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3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3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3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3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3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3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3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3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3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3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3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3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3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3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3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3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3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3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3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3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3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3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3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3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3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3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3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3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3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3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3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3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3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3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3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3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3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3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3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3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3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3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3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3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3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3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3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3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3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3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3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3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3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3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3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3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3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3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3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3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3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3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3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3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3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3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3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3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3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3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3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3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3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3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3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3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3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3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3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3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3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3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3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3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3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3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3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3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3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3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3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3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3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3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3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3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3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3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3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3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3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3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3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3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3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3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3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3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3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3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3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3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3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3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3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3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3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3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3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3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3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3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3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3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3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3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3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3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3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3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3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3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3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3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3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3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3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3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3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3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3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3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3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3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3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3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3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3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3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3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3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3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</row>
    <row r="3849" spans="1:149" x14ac:dyDescent="0.15">
      <c r="A3849" s="43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3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3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3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3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3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3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3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3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3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3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3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3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3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3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3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3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3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3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3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3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3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3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3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3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3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3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3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3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3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3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3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3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3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3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3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3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3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3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3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3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3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3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3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3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3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3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3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3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3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3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3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3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3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3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3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3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3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3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3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3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3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3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3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3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3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3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3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3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3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3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3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3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3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3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3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3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3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3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3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3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3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3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3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3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3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3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3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3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3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3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3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3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3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3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3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3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3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3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3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3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3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3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3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3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3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3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3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3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3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3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3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3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3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3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3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3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3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3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3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3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3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3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3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3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3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3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3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3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3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3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3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3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3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3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3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3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3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3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3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3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3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3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3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3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3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3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3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3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3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3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3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3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3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3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3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3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3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3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3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3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3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3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3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3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3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3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3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3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3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3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3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3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3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3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3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3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3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3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3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3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</row>
    <row r="4030" spans="1:149" x14ac:dyDescent="0.15">
      <c r="A4030" s="43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3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3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3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3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3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3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3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3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3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3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3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3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3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3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3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3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3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3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3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3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3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3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3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3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3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3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3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3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3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3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3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3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3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3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3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3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3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3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3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3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3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3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3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3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3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3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3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3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3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3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3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3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3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3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3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3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3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3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3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3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3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3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3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3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3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3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3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3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3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3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3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3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3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3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3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3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3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3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3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3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3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3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3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3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3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3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3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3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3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3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3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3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3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3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3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3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3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3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3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3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3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3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3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3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3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3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3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3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3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3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3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3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3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3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3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3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3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3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3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3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3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3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3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3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3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3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3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3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3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3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3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3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3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3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3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3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3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3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3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3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3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3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3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3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3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3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3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3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3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3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3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3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3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3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3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3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3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3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3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3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3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3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3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3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3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3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3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3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3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3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3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3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3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3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3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3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3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3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3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3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3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3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3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</row>
    <row r="4214" spans="1:149" x14ac:dyDescent="0.15">
      <c r="A4214" s="43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3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3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3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3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3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3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3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3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3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3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3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3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3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3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3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3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3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3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3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3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3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3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3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3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3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3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3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3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3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3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3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3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3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3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3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3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3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3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3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3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3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3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3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3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3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3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3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3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3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3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3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3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3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3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3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3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3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3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3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3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3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3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3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3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3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3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3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3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3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3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3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3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3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3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3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3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3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3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3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3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3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3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3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3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3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3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3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3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3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3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3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3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3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3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3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3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3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3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3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3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3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3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3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3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3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3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3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3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3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3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3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3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3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3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3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3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3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3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3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3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3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3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3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3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3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3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3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3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3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3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3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3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3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3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3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3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3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3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3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3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3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3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3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3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3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3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3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3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3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3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3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3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3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3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3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3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3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3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3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3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3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3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3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3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3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3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3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3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3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3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3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3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3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3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3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3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3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3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3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3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3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3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</row>
    <row r="4397" spans="1:149" x14ac:dyDescent="0.15">
      <c r="A4397" s="43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3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3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3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3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3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3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3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3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3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3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3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3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3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3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3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3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3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3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3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3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3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3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3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3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3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3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3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3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3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3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3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3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3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3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3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3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3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3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3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3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3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3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3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3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3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3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3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3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3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3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3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3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3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3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3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3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3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3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3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3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3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3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3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3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3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3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3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3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3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3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3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3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3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3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3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3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3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3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3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3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3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3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3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3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3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3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3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3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3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3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3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3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3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3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3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3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3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3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3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3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3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3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3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3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3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3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3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3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3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3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3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3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3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3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3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3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3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3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3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3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3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3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3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3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3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3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3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3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3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3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3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3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3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3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3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3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3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3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3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3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3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3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3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3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3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3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3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3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3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3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3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3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3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3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3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3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3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3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3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3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3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3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3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3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3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3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3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3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3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3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3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3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3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3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3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3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3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3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3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3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3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3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3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3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</row>
    <row r="4582" spans="1:149" x14ac:dyDescent="0.15">
      <c r="A4582" s="43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3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3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3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3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3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3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3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3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3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3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3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3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3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3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3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3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3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3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3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3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3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3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3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3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3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3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3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3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3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3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3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3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3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3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3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3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3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3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3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3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3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3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3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3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3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3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3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3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3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3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3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3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3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3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3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3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3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3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3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3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3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3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3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3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3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3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3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3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3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3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3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3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3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3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3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3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3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3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3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3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3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3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3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3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3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3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3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3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3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3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3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3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3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3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3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3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3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3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3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3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3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3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3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3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3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3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3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3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3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3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3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3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3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3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3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3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3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3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3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3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3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3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3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3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3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3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3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3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3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3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3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3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3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3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3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3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3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3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3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3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3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3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3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3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3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3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3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3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3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3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3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3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3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3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3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3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3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3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3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3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2025-05-09T17:41:49Z</dcterms:modified>
</cp:coreProperties>
</file>